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5EYzv9lJtHoecXjQ7HiFpLFW4LLWQ2X1tgbYF+15jMc/BYaOVMb2yTvhMLxzQ9X1s+hBalvjCfVuxIKB97PA==" workbookSaltValue="DjkRrRgsP+n78wPJPF5Yp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<sst xmlns="http://schemas.openxmlformats.org/spreadsheetml/2006/main" xmlns:r="http://schemas.openxmlformats.org/officeDocument/2006/relationships" count="111" uniqueCount="111">
  <si>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</si>
  <si>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</si>
  <si>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</si>
  <si>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</si>
  <si>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</si>
  <si>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</si>
  <si>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</si>
  <si>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</si>
  <si>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</si>
  <si>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</si>
  <si>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</si>
  <si>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</si>
  <si>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</si>
  <si>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</si>
  <si>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</si>
  <si>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</si>
  <si>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</si>
  <si>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</si>
  <si>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</si>
  <si>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</si>
  <si>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</si>
  <si>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</si>
  <si>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</si>
  <si>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</si>
  <si>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</si>
  <si>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</si>
  <si>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</si>
  <si>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</si>
  <si>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</si>
  <si>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</si>
  <si>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</si>
  <si>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</si>
  <si>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</si>
  <si>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</si>
  <si>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</si>
  <si>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</si>
  <si>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</si>
  <si>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</si>
  <si>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</si>
  <si>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</si>
  <si>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</si>
  <si>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</si>
  <si>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</si>
  <si>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</si>
  <si>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</si>
  <si>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</si>
  <si>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</si>
  <si>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</si>
  <si>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</si>
  <si>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</si>
  <si>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</si>
  <si>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</si>
  <si>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</si>
  <si>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</si>
  <si>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</si>
  <si>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</si>
  <si>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</si>
  <si>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</si>
  <si>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</si>
  <si>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</si>
  <si>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</si>
  <si>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</si>
  <si>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</si>
  <si>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</si>
  <si>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</si>
  <si>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</si>
  <si>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</si>
  <si>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</si>
  <si>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</si>
  <si>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</si>
  <si>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</si>
  <si>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</si>
  <si>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</si>
  <si>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</si>
  <si>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</si>
  <si>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</si>
  <si>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</si>
  <si>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</si>
  <si>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</si>
  <si>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</si>
  <si>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</si>
  <si>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</si>
  <si>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</si>
  <si>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</si>
  <si>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</si>
  <si>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</si>
  <si>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①経常収支比率
　100％を割っており連続して低下している。経常経費を抑えつつ水道料金見直し等により十分な給水収益を確保していく必要がある。
②累積欠損金
　発生していない。
③流動比率
平均を上回っており、事業運営に際し十分な支払能力を有している。
④企業債残高対給水収益比率
　過去の統合簡易水道事業において、財源を企業債に頼っていたため平均より高い比率となっている。今後も残高を考慮しながら慎重に起債計画を行う必要がある。
⑤料金回収率
　給水に係る費用を料金だけではまかなえていない状況であり、給水原価の増に伴い前年度に比べ悪化している。
⑥給水原価
　物価高騰等の影響から経常費用が掛かり増しになり、また、取水、地理的条件から割高にならざるを得ないが、可能な限り経常費用を抑える必要がある。
⑦施設利用率
　有収率が低いことを考慮する必要があるが、施設の統廃合等で高い利用率となっている。
⑧有収率
　管の老朽化が進んでおり平均より低い。今後も計画的に漏水調査や管路更新を行っていく必要がある。</t>
    <rPh sb="1" eb="3">
      <t>ケイジョウ</t>
    </rPh>
    <rPh sb="3" eb="5">
      <t>シュウシ</t>
    </rPh>
    <rPh sb="5" eb="7">
      <t>ヒリツ</t>
    </rPh>
    <rPh sb="14" eb="15">
      <t>ワ</t>
    </rPh>
    <rPh sb="19" eb="21">
      <t>レンゾク</t>
    </rPh>
    <rPh sb="23" eb="25">
      <t>テイカ</t>
    </rPh>
    <rPh sb="30" eb="32">
      <t>ケイジョウ</t>
    </rPh>
    <rPh sb="32" eb="34">
      <t>ケイヒ</t>
    </rPh>
    <rPh sb="35" eb="36">
      <t>オサ</t>
    </rPh>
    <rPh sb="39" eb="41">
      <t>スイドウ</t>
    </rPh>
    <rPh sb="41" eb="43">
      <t>リョウキン</t>
    </rPh>
    <rPh sb="43" eb="45">
      <t>ミナオ</t>
    </rPh>
    <rPh sb="46" eb="47">
      <t>トウ</t>
    </rPh>
    <rPh sb="50" eb="52">
      <t>ジュウブン</t>
    </rPh>
    <rPh sb="53" eb="55">
      <t>キュウスイ</t>
    </rPh>
    <rPh sb="55" eb="57">
      <t>シュウエキ</t>
    </rPh>
    <rPh sb="58" eb="60">
      <t>カクホ</t>
    </rPh>
    <rPh sb="64" eb="66">
      <t>ヒツヨウ</t>
    </rPh>
    <rPh sb="72" eb="74">
      <t>ルイセキ</t>
    </rPh>
    <rPh sb="74" eb="77">
      <t>ケッソンキン</t>
    </rPh>
    <rPh sb="79" eb="81">
      <t>ハッセイ</t>
    </rPh>
    <rPh sb="89" eb="91">
      <t>リュウドウ</t>
    </rPh>
    <rPh sb="91" eb="93">
      <t>ヒリツ</t>
    </rPh>
    <rPh sb="94" eb="96">
      <t>ヘイキン</t>
    </rPh>
    <rPh sb="97" eb="99">
      <t>ウワマワ</t>
    </rPh>
    <rPh sb="104" eb="106">
      <t>ジギョウ</t>
    </rPh>
    <rPh sb="106" eb="108">
      <t>ウンエイ</t>
    </rPh>
    <rPh sb="109" eb="110">
      <t>サイ</t>
    </rPh>
    <rPh sb="111" eb="113">
      <t>ジュウブン</t>
    </rPh>
    <rPh sb="114" eb="116">
      <t>シハライ</t>
    </rPh>
    <rPh sb="116" eb="118">
      <t>ノウリョク</t>
    </rPh>
    <rPh sb="119" eb="120">
      <t>ユウ</t>
    </rPh>
    <rPh sb="127" eb="130">
      <t>キギョウサイ</t>
    </rPh>
    <rPh sb="130" eb="132">
      <t>ザンダカ</t>
    </rPh>
    <rPh sb="132" eb="133">
      <t>タイ</t>
    </rPh>
    <rPh sb="133" eb="135">
      <t>キュウスイ</t>
    </rPh>
    <rPh sb="135" eb="137">
      <t>シュウエキ</t>
    </rPh>
    <rPh sb="137" eb="139">
      <t>ヒリツ</t>
    </rPh>
    <rPh sb="141" eb="143">
      <t>カコ</t>
    </rPh>
    <rPh sb="144" eb="146">
      <t>トウゴウ</t>
    </rPh>
    <rPh sb="146" eb="148">
      <t>カンイ</t>
    </rPh>
    <rPh sb="148" eb="150">
      <t>スイドウ</t>
    </rPh>
    <rPh sb="150" eb="152">
      <t>ジギョウ</t>
    </rPh>
    <rPh sb="157" eb="159">
      <t>ザイゲン</t>
    </rPh>
    <rPh sb="160" eb="163">
      <t>キギョウサイ</t>
    </rPh>
    <rPh sb="164" eb="165">
      <t>タヨ</t>
    </rPh>
    <rPh sb="171" eb="173">
      <t>ヘイキン</t>
    </rPh>
    <rPh sb="175" eb="176">
      <t>タカ</t>
    </rPh>
    <rPh sb="177" eb="179">
      <t>ヒリツ</t>
    </rPh>
    <rPh sb="186" eb="188">
      <t>コンゴ</t>
    </rPh>
    <rPh sb="189" eb="191">
      <t>ザンダカ</t>
    </rPh>
    <rPh sb="192" eb="194">
      <t>コウリョ</t>
    </rPh>
    <rPh sb="198" eb="200">
      <t>シンチョウ</t>
    </rPh>
    <rPh sb="201" eb="203">
      <t>キサイ</t>
    </rPh>
    <rPh sb="203" eb="205">
      <t>ケイカク</t>
    </rPh>
    <rPh sb="206" eb="207">
      <t>オコナ</t>
    </rPh>
    <rPh sb="208" eb="210">
      <t>ヒツヨウ</t>
    </rPh>
    <rPh sb="216" eb="218">
      <t>リョウキン</t>
    </rPh>
    <rPh sb="218" eb="221">
      <t>カイシュウリツ</t>
    </rPh>
    <rPh sb="223" eb="225">
      <t>キュウスイ</t>
    </rPh>
    <rPh sb="226" eb="227">
      <t>カカ</t>
    </rPh>
    <rPh sb="228" eb="230">
      <t>ヒヨウ</t>
    </rPh>
    <rPh sb="231" eb="233">
      <t>リョウキン</t>
    </rPh>
    <rPh sb="245" eb="247">
      <t>ジョウキョウ</t>
    </rPh>
    <rPh sb="251" eb="253">
      <t>キュウスイ</t>
    </rPh>
    <rPh sb="253" eb="255">
      <t>ゲンカ</t>
    </rPh>
    <rPh sb="256" eb="257">
      <t>ゾウ</t>
    </rPh>
    <rPh sb="258" eb="259">
      <t>トモナ</t>
    </rPh>
    <rPh sb="260" eb="263">
      <t>ゼンネンド</t>
    </rPh>
    <rPh sb="264" eb="265">
      <t>クラ</t>
    </rPh>
    <rPh sb="266" eb="268">
      <t>アッカ</t>
    </rPh>
    <rPh sb="275" eb="277">
      <t>キュウスイ</t>
    </rPh>
    <rPh sb="277" eb="279">
      <t>ゲンカ</t>
    </rPh>
    <rPh sb="281" eb="283">
      <t>ブッカ</t>
    </rPh>
    <rPh sb="283" eb="285">
      <t>コウトウ</t>
    </rPh>
    <rPh sb="285" eb="286">
      <t>トウ</t>
    </rPh>
    <rPh sb="287" eb="289">
      <t>エイキョウ</t>
    </rPh>
    <rPh sb="291" eb="293">
      <t>ケイジョウ</t>
    </rPh>
    <rPh sb="293" eb="295">
      <t>ヒヨウ</t>
    </rPh>
    <rPh sb="296" eb="297">
      <t>カ</t>
    </rPh>
    <rPh sb="299" eb="300">
      <t>マ</t>
    </rPh>
    <rPh sb="308" eb="310">
      <t>シュスイ</t>
    </rPh>
    <rPh sb="311" eb="314">
      <t>チリテキ</t>
    </rPh>
    <rPh sb="314" eb="316">
      <t>ジョウケン</t>
    </rPh>
    <rPh sb="318" eb="320">
      <t>ワリダカ</t>
    </rPh>
    <rPh sb="326" eb="327">
      <t>エ</t>
    </rPh>
    <rPh sb="331" eb="333">
      <t>カノウ</t>
    </rPh>
    <rPh sb="334" eb="335">
      <t>カギ</t>
    </rPh>
    <rPh sb="336" eb="338">
      <t>ケイジョウ</t>
    </rPh>
    <rPh sb="338" eb="340">
      <t>ヒヨウ</t>
    </rPh>
    <rPh sb="341" eb="342">
      <t>オサ</t>
    </rPh>
    <rPh sb="344" eb="346">
      <t>ヒツヨウ</t>
    </rPh>
    <rPh sb="352" eb="354">
      <t>シセツ</t>
    </rPh>
    <rPh sb="354" eb="357">
      <t>リヨウリツ</t>
    </rPh>
    <rPh sb="359" eb="360">
      <t>ユウ</t>
    </rPh>
    <rPh sb="360" eb="362">
      <t>シュウリツ</t>
    </rPh>
    <rPh sb="363" eb="364">
      <t>ヒク</t>
    </rPh>
    <rPh sb="368" eb="370">
      <t>コウリョ</t>
    </rPh>
    <rPh sb="372" eb="374">
      <t>ヒツヨウ</t>
    </rPh>
    <rPh sb="379" eb="381">
      <t>シセツ</t>
    </rPh>
    <rPh sb="382" eb="385">
      <t>トウハイゴウ</t>
    </rPh>
    <rPh sb="385" eb="386">
      <t>トウ</t>
    </rPh>
    <rPh sb="387" eb="388">
      <t>タカ</t>
    </rPh>
    <rPh sb="389" eb="392">
      <t>リヨウリツ</t>
    </rPh>
    <rPh sb="401" eb="402">
      <t>ユウ</t>
    </rPh>
    <rPh sb="402" eb="404">
      <t>シュウリツ</t>
    </rPh>
    <rPh sb="406" eb="407">
      <t>カン</t>
    </rPh>
    <rPh sb="408" eb="411">
      <t>ロウキュウカ</t>
    </rPh>
    <rPh sb="412" eb="413">
      <t>スス</t>
    </rPh>
    <rPh sb="417" eb="419">
      <t>ヘイキン</t>
    </rPh>
    <rPh sb="421" eb="422">
      <t>ヒク</t>
    </rPh>
    <rPh sb="424" eb="426">
      <t>コンゴ</t>
    </rPh>
    <rPh sb="427" eb="430">
      <t>ケイカクテキ</t>
    </rPh>
    <rPh sb="431" eb="433">
      <t>ロウスイ</t>
    </rPh>
    <rPh sb="433" eb="435">
      <t>チョウサ</t>
    </rPh>
    <rPh sb="436" eb="438">
      <t>カンロ</t>
    </rPh>
    <rPh sb="438" eb="440">
      <t>コウシン</t>
    </rPh>
    <rPh sb="441" eb="442">
      <t>オコナ</t>
    </rPh>
    <rPh sb="446" eb="448">
      <t>ヒツヨウ</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</si>
  <si>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</si>
  <si>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</si>
  <si>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</si>
  <si>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</si>
  <si>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</si>
  <si>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</si>
  <si>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</si>
  <si>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北秋田市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</si>
  <si>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</si>
  <si>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</si>
  <si>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</si>
  <si>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</si>
  <si>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</si>
  <si>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</si>
  <si>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</si>
  <si>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</si>
  <si>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</si>
  <si>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</si>
  <si>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</si>
  <si>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</si>
  <si>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</si>
  <si>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</si>
  <si>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管路等の老朽化は進んでいるが、会計統合に伴い低く算出されている。
②管路経年化率
　事業開始時の主要管路等で老朽化が進んでいる。
③管路更新率
　優先度・効率性の観点から計画的に更新していく必要がある。</t>
    <rPh sb="1" eb="3">
      <t>ユウケイ</t>
    </rPh>
    <rPh sb="3" eb="5">
      <t>コテイ</t>
    </rPh>
    <rPh sb="5" eb="7">
      <t>シサン</t>
    </rPh>
    <rPh sb="7" eb="9">
      <t>ゲンカ</t>
    </rPh>
    <rPh sb="9" eb="12">
      <t>ショウキャクリツ</t>
    </rPh>
    <rPh sb="14" eb="16">
      <t>カンロ</t>
    </rPh>
    <rPh sb="16" eb="17">
      <t>トウ</t>
    </rPh>
    <rPh sb="18" eb="21">
      <t>ロウキュウカ</t>
    </rPh>
    <rPh sb="22" eb="23">
      <t>スス</t>
    </rPh>
    <rPh sb="29" eb="31">
      <t>カイケイ</t>
    </rPh>
    <rPh sb="31" eb="33">
      <t>トウゴウ</t>
    </rPh>
    <rPh sb="34" eb="35">
      <t>トモナ</t>
    </rPh>
    <rPh sb="36" eb="37">
      <t>ヒク</t>
    </rPh>
    <rPh sb="38" eb="40">
      <t>サンシュツ</t>
    </rPh>
    <rPh sb="48" eb="50">
      <t>カンロ</t>
    </rPh>
    <rPh sb="50" eb="52">
      <t>ケイネン</t>
    </rPh>
    <rPh sb="52" eb="53">
      <t>カ</t>
    </rPh>
    <rPh sb="53" eb="54">
      <t>リツ</t>
    </rPh>
    <rPh sb="56" eb="58">
      <t>ジギョウ</t>
    </rPh>
    <rPh sb="58" eb="61">
      <t>カイシジ</t>
    </rPh>
    <rPh sb="62" eb="64">
      <t>シュヨウ</t>
    </rPh>
    <rPh sb="64" eb="66">
      <t>カンロ</t>
    </rPh>
    <rPh sb="66" eb="67">
      <t>トウ</t>
    </rPh>
    <rPh sb="68" eb="71">
      <t>ロウキュウカ</t>
    </rPh>
    <rPh sb="72" eb="73">
      <t>スス</t>
    </rPh>
    <rPh sb="80" eb="82">
      <t>カンロ</t>
    </rPh>
    <rPh sb="82" eb="84">
      <t>コウシン</t>
    </rPh>
    <rPh sb="84" eb="85">
      <t>リツ</t>
    </rPh>
    <rPh sb="87" eb="90">
      <t>ユウセンド</t>
    </rPh>
    <rPh sb="91" eb="94">
      <t>コウリツセイ</t>
    </rPh>
    <rPh sb="95" eb="97">
      <t>カンテン</t>
    </rPh>
    <rPh sb="99" eb="102">
      <t>ケイカクテキ</t>
    </rPh>
    <rPh sb="103" eb="105">
      <t>コウシン</t>
    </rPh>
    <rPh sb="109" eb="111">
      <t>ヒツヨウ</t>
    </rPh>
    <phoneticPr fontId="1"/>
  </si>
  <si>
    <t>　北秋田市水道事業においては、人口減少に伴う給水人口の減少や、取水、地理的条件により給水原価が高いこと、及び、管路老朽化により漏水が多発し有収率が低い等の課題がある。
　令和６年度に水道料金審議会を開催し、令和８年度から水道料金改定を予定しており、これにより料金回収率の向上を図るとともに、引き続き計画的な施設更新等を進め、効率的な事業運営、適正な料金設定を検討し、将来にわたって持続可能な事業運営を図っていく。</t>
    <rPh sb="1" eb="5">
      <t>キタアキタシ</t>
    </rPh>
    <rPh sb="5" eb="7">
      <t>スイドウ</t>
    </rPh>
    <rPh sb="7" eb="9">
      <t>ジギョウ</t>
    </rPh>
    <rPh sb="15" eb="17">
      <t>ジンコウ</t>
    </rPh>
    <rPh sb="17" eb="19">
      <t>ゲンショウ</t>
    </rPh>
    <rPh sb="20" eb="21">
      <t>トモナ</t>
    </rPh>
    <rPh sb="22" eb="24">
      <t>キュウスイ</t>
    </rPh>
    <rPh sb="24" eb="26">
      <t>ジンコウ</t>
    </rPh>
    <rPh sb="27" eb="29">
      <t>ゲンショウ</t>
    </rPh>
    <rPh sb="31" eb="33">
      <t>シュスイ</t>
    </rPh>
    <rPh sb="34" eb="37">
      <t>チリテキ</t>
    </rPh>
    <rPh sb="37" eb="39">
      <t>ジョウケン</t>
    </rPh>
    <rPh sb="42" eb="44">
      <t>キュウスイ</t>
    </rPh>
    <rPh sb="44" eb="46">
      <t>ゲンカ</t>
    </rPh>
    <rPh sb="47" eb="48">
      <t>タカ</t>
    </rPh>
    <rPh sb="52" eb="53">
      <t>オヨ</t>
    </rPh>
    <rPh sb="55" eb="57">
      <t>カンロ</t>
    </rPh>
    <rPh sb="57" eb="60">
      <t>ロウキュウカ</t>
    </rPh>
    <rPh sb="63" eb="65">
      <t>ロウスイ</t>
    </rPh>
    <rPh sb="66" eb="68">
      <t>タハツ</t>
    </rPh>
    <rPh sb="69" eb="70">
      <t>ユウ</t>
    </rPh>
    <rPh sb="70" eb="72">
      <t>シュウリツ</t>
    </rPh>
    <rPh sb="73" eb="74">
      <t>ヒク</t>
    </rPh>
    <rPh sb="75" eb="76">
      <t>ナド</t>
    </rPh>
    <rPh sb="77" eb="79">
      <t>カダイ</t>
    </rPh>
    <rPh sb="85" eb="87">
      <t>レイワ</t>
    </rPh>
    <rPh sb="88" eb="90">
      <t>ネンド</t>
    </rPh>
    <rPh sb="91" eb="93">
      <t>スイドウ</t>
    </rPh>
    <rPh sb="93" eb="95">
      <t>リョウキン</t>
    </rPh>
    <rPh sb="95" eb="98">
      <t>シンギカイ</t>
    </rPh>
    <rPh sb="99" eb="101">
      <t>カイサイ</t>
    </rPh>
    <rPh sb="103" eb="105">
      <t>レイワ</t>
    </rPh>
    <rPh sb="106" eb="108">
      <t>ネンド</t>
    </rPh>
    <rPh sb="110" eb="112">
      <t>スイドウ</t>
    </rPh>
    <rPh sb="112" eb="114">
      <t>リョウキン</t>
    </rPh>
    <rPh sb="114" eb="116">
      <t>カイテイ</t>
    </rPh>
    <rPh sb="117" eb="119">
      <t>ヨテイ</t>
    </rPh>
    <rPh sb="129" eb="131">
      <t>リョウキン</t>
    </rPh>
    <rPh sb="131" eb="134">
      <t>カイシュウリツ</t>
    </rPh>
    <rPh sb="135" eb="137">
      <t>コウジョウ</t>
    </rPh>
    <rPh sb="138" eb="139">
      <t>ハカ</t>
    </rPh>
    <rPh sb="145" eb="146">
      <t>ヒ</t>
    </rPh>
    <rPh sb="147" eb="148">
      <t>ツヅ</t>
    </rPh>
    <rPh sb="149" eb="152">
      <t>ケイカクテキ</t>
    </rPh>
    <rPh sb="153" eb="155">
      <t>シセツ</t>
    </rPh>
    <rPh sb="155" eb="157">
      <t>コウシン</t>
    </rPh>
    <rPh sb="157" eb="158">
      <t>トウ</t>
    </rPh>
    <rPh sb="159" eb="160">
      <t>スス</t>
    </rPh>
    <rPh sb="162" eb="165">
      <t>コウリツテキ</t>
    </rPh>
    <rPh sb="166" eb="168">
      <t>ジギョウ</t>
    </rPh>
    <rPh sb="168" eb="170">
      <t>ウンエイ</t>
    </rPh>
    <rPh sb="171" eb="173">
      <t>テキセイ</t>
    </rPh>
    <rPh sb="174" eb="176">
      <t>リョウキン</t>
    </rPh>
    <rPh sb="176" eb="178">
      <t>セッテイ</t>
    </rPh>
    <rPh sb="179" eb="181">
      <t>ケントウ</t>
    </rPh>
    <rPh sb="183" eb="185">
      <t>ショウライ</t>
    </rPh>
    <rPh sb="190" eb="192">
      <t>ジゾク</t>
    </rPh>
    <rPh sb="192" eb="194">
      <t>カノウ</t>
    </rPh>
    <rPh sb="195" eb="197">
      <t>ジギョウ</t>
    </rPh>
    <rPh sb="197" eb="199">
      <t>ウンエイ</t>
    </rPh>
    <rPh sb="200" eb="201">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</si>
</sst>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9.e-002</c:v>
                </c:pt>
                <c:pt idx="1">
                  <c:v>0.1</c:v>
                </c:pt>
                <c:pt idx="2">
                  <c:v>0.24</c:v>
                </c:pt>
                <c:pt idx="3">
                  <c:v>0.25</c:v>
                </c:pt>
                <c:pt idx="4">
                  <c:v>0.18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0.48</c:v>
                </c:pt>
                <c:pt idx="2">
                  <c:v>0.5</c:v>
                </c:pt>
                <c:pt idx="3">
                  <c:v>0.41</c:v>
                </c:pt>
                <c:pt idx="4">
                  <c:v>0.41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80.31</c:v>
                </c:pt>
                <c:pt idx="1">
                  <c:v>78.64</c:v>
                </c:pt>
                <c:pt idx="2">
                  <c:v>77.010000000000005</c:v>
                </c:pt>
                <c:pt idx="3">
                  <c:v>75.53</c:v>
                </c:pt>
                <c:pt idx="4">
                  <c:v>74.08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55.89</c:v>
                </c:pt>
                <c:pt idx="1">
                  <c:v>55.72</c:v>
                </c:pt>
                <c:pt idx="2">
                  <c:v>55.31</c:v>
                </c:pt>
                <c:pt idx="3">
                  <c:v>55.14</c:v>
                </c:pt>
                <c:pt idx="4">
                  <c:v>54.99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70.87</c:v>
                </c:pt>
                <c:pt idx="1">
                  <c:v>71.23</c:v>
                </c:pt>
                <c:pt idx="2">
                  <c:v>70.48</c:v>
                </c:pt>
                <c:pt idx="3">
                  <c:v>70.510000000000005</c:v>
                </c:pt>
                <c:pt idx="4">
                  <c:v>71.040000000000006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81.27</c:v>
                </c:pt>
                <c:pt idx="1">
                  <c:v>81.260000000000005</c:v>
                </c:pt>
                <c:pt idx="2">
                  <c:v>80.36</c:v>
                </c:pt>
                <c:pt idx="3">
                  <c:v>80.13</c:v>
                </c:pt>
                <c:pt idx="4">
                  <c:v>79.34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98.23</c:v>
                </c:pt>
                <c:pt idx="1">
                  <c:v>99.08</c:v>
                </c:pt>
                <c:pt idx="2">
                  <c:v>99.75</c:v>
                </c:pt>
                <c:pt idx="3">
                  <c:v>97.16</c:v>
                </c:pt>
                <c:pt idx="4">
                  <c:v>90.79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108.35</c:v>
                </c:pt>
                <c:pt idx="1">
                  <c:v>108.84</c:v>
                </c:pt>
                <c:pt idx="2">
                  <c:v>105.92</c:v>
                </c:pt>
                <c:pt idx="3">
                  <c:v>106.01</c:v>
                </c:pt>
                <c:pt idx="4">
                  <c:v>103.74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18.18</c:v>
                </c:pt>
                <c:pt idx="1">
                  <c:v>22.22</c:v>
                </c:pt>
                <c:pt idx="2">
                  <c:v>25.81</c:v>
                </c:pt>
                <c:pt idx="3">
                  <c:v>28.95</c:v>
                </c:pt>
                <c:pt idx="4">
                  <c:v>32.090000000000003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50.63</c:v>
                </c:pt>
                <c:pt idx="1">
                  <c:v>51.29</c:v>
                </c:pt>
                <c:pt idx="2">
                  <c:v>52.2</c:v>
                </c:pt>
                <c:pt idx="3">
                  <c:v>52.7</c:v>
                </c:pt>
                <c:pt idx="4">
                  <c:v>53.48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22.59</c:v>
                </c:pt>
                <c:pt idx="1">
                  <c:v>35.01</c:v>
                </c:pt>
                <c:pt idx="2">
                  <c:v>36.43</c:v>
                </c:pt>
                <c:pt idx="3">
                  <c:v>50</c:v>
                </c:pt>
                <c:pt idx="4">
                  <c:v>39.880000000000003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18.28</c:v>
                </c:pt>
                <c:pt idx="1">
                  <c:v>19.61</c:v>
                </c:pt>
                <c:pt idx="2">
                  <c:v>20.73</c:v>
                </c:pt>
                <c:pt idx="3">
                  <c:v>22.86</c:v>
                </c:pt>
                <c:pt idx="4">
                  <c:v>24.31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3.98</c:v>
                </c:pt>
                <c:pt idx="1">
                  <c:v>6.02</c:v>
                </c:pt>
                <c:pt idx="2">
                  <c:v>7.78</c:v>
                </c:pt>
                <c:pt idx="3">
                  <c:v>9.59</c:v>
                </c:pt>
                <c:pt idx="4">
                  <c:v>11.55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486</c:v>
                </c:pt>
                <c:pt idx="1">
                  <c:v>505.61</c:v>
                </c:pt>
                <c:pt idx="2">
                  <c:v>570.5</c:v>
                </c:pt>
                <c:pt idx="3">
                  <c:v>598.64</c:v>
                </c:pt>
                <c:pt idx="4">
                  <c:v>518.77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367.55</c:v>
                </c:pt>
                <c:pt idx="1">
                  <c:v>378.56</c:v>
                </c:pt>
                <c:pt idx="2">
                  <c:v>364.46</c:v>
                </c:pt>
                <c:pt idx="3">
                  <c:v>338.89</c:v>
                </c:pt>
                <c:pt idx="4">
                  <c:v>352.34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690.98</c:v>
                </c:pt>
                <c:pt idx="1">
                  <c:v>642.78</c:v>
                </c:pt>
                <c:pt idx="2">
                  <c:v>601.42999999999995</c:v>
                </c:pt>
                <c:pt idx="3">
                  <c:v>565.87</c:v>
                </c:pt>
                <c:pt idx="4">
                  <c:v>535.01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418.68</c:v>
                </c:pt>
                <c:pt idx="1">
                  <c:v>395.68</c:v>
                </c:pt>
                <c:pt idx="2">
                  <c:v>403.72</c:v>
                </c:pt>
                <c:pt idx="3">
                  <c:v>400.21</c:v>
                </c:pt>
                <c:pt idx="4">
                  <c:v>391.13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79.209999999999994</c:v>
                </c:pt>
                <c:pt idx="1">
                  <c:v>81.13</c:v>
                </c:pt>
                <c:pt idx="2">
                  <c:v>81.790000000000006</c:v>
                </c:pt>
                <c:pt idx="3">
                  <c:v>80.73</c:v>
                </c:pt>
                <c:pt idx="4">
                  <c:v>76.569999999999993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94.78</c:v>
                </c:pt>
                <c:pt idx="1">
                  <c:v>97.59</c:v>
                </c:pt>
                <c:pt idx="2">
                  <c:v>92.17</c:v>
                </c:pt>
                <c:pt idx="3">
                  <c:v>92.83</c:v>
                </c:pt>
                <c:pt idx="4">
                  <c:v>92.16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230.06</c:v>
                </c:pt>
                <c:pt idx="1">
                  <c:v>224.96</c:v>
                </c:pt>
                <c:pt idx="2">
                  <c:v>223.62</c:v>
                </c:pt>
                <c:pt idx="3">
                  <c:v>227.02</c:v>
                </c:pt>
                <c:pt idx="4">
                  <c:v>239.7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181.3</c:v>
                </c:pt>
                <c:pt idx="1">
                  <c:v>181.71</c:v>
                </c:pt>
                <c:pt idx="2">
                  <c:v>188.51</c:v>
                </c:pt>
                <c:pt idx="3">
                  <c:v>189.43</c:v>
                </c:pt>
                <c:pt idx="4">
                  <c:v>196.75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349355" y="6743700"/>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北秋田市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27834</v>
      </c>
      <c r="AM8" s="29"/>
      <c r="AN8" s="29"/>
      <c r="AO8" s="29"/>
      <c r="AP8" s="29"/>
      <c r="AQ8" s="29"/>
      <c r="AR8" s="29"/>
      <c r="AS8" s="29"/>
      <c r="AT8" s="7">
        <f>データ!$S$6</f>
        <v>1152.76</v>
      </c>
      <c r="AU8" s="15"/>
      <c r="AV8" s="15"/>
      <c r="AW8" s="15"/>
      <c r="AX8" s="15"/>
      <c r="AY8" s="15"/>
      <c r="AZ8" s="15"/>
      <c r="BA8" s="15"/>
      <c r="BB8" s="27">
        <f>データ!$T$6</f>
        <v>24.15</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70.22</v>
      </c>
      <c r="J10" s="15"/>
      <c r="K10" s="15"/>
      <c r="L10" s="15"/>
      <c r="M10" s="15"/>
      <c r="N10" s="15"/>
      <c r="O10" s="24"/>
      <c r="P10" s="27">
        <f>データ!$P$6</f>
        <v>94.3</v>
      </c>
      <c r="Q10" s="27"/>
      <c r="R10" s="27"/>
      <c r="S10" s="27"/>
      <c r="T10" s="27"/>
      <c r="U10" s="27"/>
      <c r="V10" s="27"/>
      <c r="W10" s="29">
        <f>データ!$Q$6</f>
        <v>2560</v>
      </c>
      <c r="X10" s="29"/>
      <c r="Y10" s="29"/>
      <c r="Z10" s="29"/>
      <c r="AA10" s="29"/>
      <c r="AB10" s="29"/>
      <c r="AC10" s="29"/>
      <c r="AD10" s="2"/>
      <c r="AE10" s="2"/>
      <c r="AF10" s="2"/>
      <c r="AG10" s="2"/>
      <c r="AH10" s="2"/>
      <c r="AI10" s="2"/>
      <c r="AJ10" s="2"/>
      <c r="AK10" s="2"/>
      <c r="AL10" s="29">
        <f>データ!$U$6</f>
        <v>26013</v>
      </c>
      <c r="AM10" s="29"/>
      <c r="AN10" s="29"/>
      <c r="AO10" s="29"/>
      <c r="AP10" s="29"/>
      <c r="AQ10" s="29"/>
      <c r="AR10" s="29"/>
      <c r="AS10" s="29"/>
      <c r="AT10" s="7">
        <f>データ!$V$6</f>
        <v>112.3</v>
      </c>
      <c r="AU10" s="15"/>
      <c r="AV10" s="15"/>
      <c r="AW10" s="15"/>
      <c r="AX10" s="15"/>
      <c r="AY10" s="15"/>
      <c r="AZ10" s="15"/>
      <c r="BA10" s="15"/>
      <c r="BB10" s="27">
        <f>データ!$W$6</f>
        <v>231.64</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86</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jNYX9tCJs67/m02GmsaXk7xo0Ucl86OZKL/1620yRNniEo6Z7iuKoPIoK+YvGwxTSEd+IFbQYWRXsPUjTCE2JA==" saltValue="xfV9MYBamnw/bQlzVehCf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8</v>
      </c>
      <c r="F3" s="67" t="s">
        <v>7</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6</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88</v>
      </c>
      <c r="AD5" s="76" t="s">
        <v>89</v>
      </c>
      <c r="AE5" s="76" t="s">
        <v>90</v>
      </c>
      <c r="AF5" s="76" t="s">
        <v>91</v>
      </c>
      <c r="AG5" s="76" t="s">
        <v>92</v>
      </c>
      <c r="AH5" s="76" t="s">
        <v>45</v>
      </c>
      <c r="AI5" s="76" t="s">
        <v>81</v>
      </c>
      <c r="AJ5" s="76" t="s">
        <v>82</v>
      </c>
      <c r="AK5" s="76" t="s">
        <v>83</v>
      </c>
      <c r="AL5" s="76" t="s">
        <v>84</v>
      </c>
      <c r="AM5" s="76" t="s">
        <v>85</v>
      </c>
      <c r="AN5" s="76" t="s">
        <v>88</v>
      </c>
      <c r="AO5" s="76" t="s">
        <v>89</v>
      </c>
      <c r="AP5" s="76" t="s">
        <v>90</v>
      </c>
      <c r="AQ5" s="76" t="s">
        <v>91</v>
      </c>
      <c r="AR5" s="76" t="s">
        <v>92</v>
      </c>
      <c r="AS5" s="76" t="s">
        <v>87</v>
      </c>
      <c r="AT5" s="76" t="s">
        <v>81</v>
      </c>
      <c r="AU5" s="76" t="s">
        <v>82</v>
      </c>
      <c r="AV5" s="76" t="s">
        <v>83</v>
      </c>
      <c r="AW5" s="76" t="s">
        <v>84</v>
      </c>
      <c r="AX5" s="76" t="s">
        <v>85</v>
      </c>
      <c r="AY5" s="76" t="s">
        <v>88</v>
      </c>
      <c r="AZ5" s="76" t="s">
        <v>89</v>
      </c>
      <c r="BA5" s="76" t="s">
        <v>90</v>
      </c>
      <c r="BB5" s="76" t="s">
        <v>91</v>
      </c>
      <c r="BC5" s="76" t="s">
        <v>92</v>
      </c>
      <c r="BD5" s="76" t="s">
        <v>87</v>
      </c>
      <c r="BE5" s="76" t="s">
        <v>81</v>
      </c>
      <c r="BF5" s="76" t="s">
        <v>82</v>
      </c>
      <c r="BG5" s="76" t="s">
        <v>83</v>
      </c>
      <c r="BH5" s="76" t="s">
        <v>84</v>
      </c>
      <c r="BI5" s="76" t="s">
        <v>85</v>
      </c>
      <c r="BJ5" s="76" t="s">
        <v>88</v>
      </c>
      <c r="BK5" s="76" t="s">
        <v>89</v>
      </c>
      <c r="BL5" s="76" t="s">
        <v>90</v>
      </c>
      <c r="BM5" s="76" t="s">
        <v>91</v>
      </c>
      <c r="BN5" s="76" t="s">
        <v>92</v>
      </c>
      <c r="BO5" s="76" t="s">
        <v>87</v>
      </c>
      <c r="BP5" s="76" t="s">
        <v>81</v>
      </c>
      <c r="BQ5" s="76" t="s">
        <v>82</v>
      </c>
      <c r="BR5" s="76" t="s">
        <v>83</v>
      </c>
      <c r="BS5" s="76" t="s">
        <v>84</v>
      </c>
      <c r="BT5" s="76" t="s">
        <v>85</v>
      </c>
      <c r="BU5" s="76" t="s">
        <v>88</v>
      </c>
      <c r="BV5" s="76" t="s">
        <v>89</v>
      </c>
      <c r="BW5" s="76" t="s">
        <v>90</v>
      </c>
      <c r="BX5" s="76" t="s">
        <v>91</v>
      </c>
      <c r="BY5" s="76" t="s">
        <v>92</v>
      </c>
      <c r="BZ5" s="76" t="s">
        <v>87</v>
      </c>
      <c r="CA5" s="76" t="s">
        <v>81</v>
      </c>
      <c r="CB5" s="76" t="s">
        <v>82</v>
      </c>
      <c r="CC5" s="76" t="s">
        <v>83</v>
      </c>
      <c r="CD5" s="76" t="s">
        <v>84</v>
      </c>
      <c r="CE5" s="76" t="s">
        <v>85</v>
      </c>
      <c r="CF5" s="76" t="s">
        <v>88</v>
      </c>
      <c r="CG5" s="76" t="s">
        <v>89</v>
      </c>
      <c r="CH5" s="76" t="s">
        <v>90</v>
      </c>
      <c r="CI5" s="76" t="s">
        <v>91</v>
      </c>
      <c r="CJ5" s="76" t="s">
        <v>92</v>
      </c>
      <c r="CK5" s="76" t="s">
        <v>87</v>
      </c>
      <c r="CL5" s="76" t="s">
        <v>81</v>
      </c>
      <c r="CM5" s="76" t="s">
        <v>82</v>
      </c>
      <c r="CN5" s="76" t="s">
        <v>83</v>
      </c>
      <c r="CO5" s="76" t="s">
        <v>84</v>
      </c>
      <c r="CP5" s="76" t="s">
        <v>85</v>
      </c>
      <c r="CQ5" s="76" t="s">
        <v>88</v>
      </c>
      <c r="CR5" s="76" t="s">
        <v>89</v>
      </c>
      <c r="CS5" s="76" t="s">
        <v>90</v>
      </c>
      <c r="CT5" s="76" t="s">
        <v>91</v>
      </c>
      <c r="CU5" s="76" t="s">
        <v>92</v>
      </c>
      <c r="CV5" s="76" t="s">
        <v>87</v>
      </c>
      <c r="CW5" s="76" t="s">
        <v>81</v>
      </c>
      <c r="CX5" s="76" t="s">
        <v>82</v>
      </c>
      <c r="CY5" s="76" t="s">
        <v>83</v>
      </c>
      <c r="CZ5" s="76" t="s">
        <v>84</v>
      </c>
      <c r="DA5" s="76" t="s">
        <v>85</v>
      </c>
      <c r="DB5" s="76" t="s">
        <v>88</v>
      </c>
      <c r="DC5" s="76" t="s">
        <v>89</v>
      </c>
      <c r="DD5" s="76" t="s">
        <v>90</v>
      </c>
      <c r="DE5" s="76" t="s">
        <v>91</v>
      </c>
      <c r="DF5" s="76" t="s">
        <v>92</v>
      </c>
      <c r="DG5" s="76" t="s">
        <v>87</v>
      </c>
      <c r="DH5" s="76" t="s">
        <v>81</v>
      </c>
      <c r="DI5" s="76" t="s">
        <v>82</v>
      </c>
      <c r="DJ5" s="76" t="s">
        <v>83</v>
      </c>
      <c r="DK5" s="76" t="s">
        <v>84</v>
      </c>
      <c r="DL5" s="76" t="s">
        <v>85</v>
      </c>
      <c r="DM5" s="76" t="s">
        <v>88</v>
      </c>
      <c r="DN5" s="76" t="s">
        <v>89</v>
      </c>
      <c r="DO5" s="76" t="s">
        <v>90</v>
      </c>
      <c r="DP5" s="76" t="s">
        <v>91</v>
      </c>
      <c r="DQ5" s="76" t="s">
        <v>92</v>
      </c>
      <c r="DR5" s="76" t="s">
        <v>87</v>
      </c>
      <c r="DS5" s="76" t="s">
        <v>81</v>
      </c>
      <c r="DT5" s="76" t="s">
        <v>82</v>
      </c>
      <c r="DU5" s="76" t="s">
        <v>83</v>
      </c>
      <c r="DV5" s="76" t="s">
        <v>84</v>
      </c>
      <c r="DW5" s="76" t="s">
        <v>85</v>
      </c>
      <c r="DX5" s="76" t="s">
        <v>88</v>
      </c>
      <c r="DY5" s="76" t="s">
        <v>89</v>
      </c>
      <c r="DZ5" s="76" t="s">
        <v>90</v>
      </c>
      <c r="EA5" s="76" t="s">
        <v>91</v>
      </c>
      <c r="EB5" s="76" t="s">
        <v>92</v>
      </c>
      <c r="EC5" s="76" t="s">
        <v>87</v>
      </c>
      <c r="ED5" s="76" t="s">
        <v>81</v>
      </c>
      <c r="EE5" s="76" t="s">
        <v>82</v>
      </c>
      <c r="EF5" s="76" t="s">
        <v>83</v>
      </c>
      <c r="EG5" s="76" t="s">
        <v>84</v>
      </c>
      <c r="EH5" s="76" t="s">
        <v>85</v>
      </c>
      <c r="EI5" s="76" t="s">
        <v>88</v>
      </c>
      <c r="EJ5" s="76" t="s">
        <v>89</v>
      </c>
      <c r="EK5" s="76" t="s">
        <v>90</v>
      </c>
      <c r="EL5" s="76" t="s">
        <v>91</v>
      </c>
      <c r="EM5" s="76" t="s">
        <v>92</v>
      </c>
      <c r="EN5" s="76" t="s">
        <v>87</v>
      </c>
    </row>
    <row r="6" spans="1:144" s="64" customFormat="1">
      <c r="A6" s="65" t="s">
        <v>93</v>
      </c>
      <c r="B6" s="70">
        <f t="shared" ref="B6:W6" si="1">B7</f>
        <v>2024</v>
      </c>
      <c r="C6" s="70">
        <f t="shared" si="1"/>
        <v>52132</v>
      </c>
      <c r="D6" s="70">
        <f t="shared" si="1"/>
        <v>46</v>
      </c>
      <c r="E6" s="70">
        <f t="shared" si="1"/>
        <v>1</v>
      </c>
      <c r="F6" s="70">
        <f t="shared" si="1"/>
        <v>0</v>
      </c>
      <c r="G6" s="70">
        <f t="shared" si="1"/>
        <v>1</v>
      </c>
      <c r="H6" s="70" t="str">
        <f t="shared" si="1"/>
        <v>秋田県　北秋田市</v>
      </c>
      <c r="I6" s="70" t="str">
        <f t="shared" si="1"/>
        <v>法適用</v>
      </c>
      <c r="J6" s="70" t="str">
        <f t="shared" si="1"/>
        <v>水道事業</v>
      </c>
      <c r="K6" s="70" t="str">
        <f t="shared" si="1"/>
        <v>末端給水事業</v>
      </c>
      <c r="L6" s="70" t="str">
        <f t="shared" si="1"/>
        <v>A6</v>
      </c>
      <c r="M6" s="70" t="str">
        <f t="shared" si="1"/>
        <v>非設置</v>
      </c>
      <c r="N6" s="79" t="str">
        <f t="shared" si="1"/>
        <v>-</v>
      </c>
      <c r="O6" s="79">
        <f t="shared" si="1"/>
        <v>70.22</v>
      </c>
      <c r="P6" s="79">
        <f t="shared" si="1"/>
        <v>94.3</v>
      </c>
      <c r="Q6" s="79">
        <f t="shared" si="1"/>
        <v>2560</v>
      </c>
      <c r="R6" s="79">
        <f t="shared" si="1"/>
        <v>27834</v>
      </c>
      <c r="S6" s="79">
        <f t="shared" si="1"/>
        <v>1152.76</v>
      </c>
      <c r="T6" s="79">
        <f t="shared" si="1"/>
        <v>24.15</v>
      </c>
      <c r="U6" s="79">
        <f t="shared" si="1"/>
        <v>26013</v>
      </c>
      <c r="V6" s="79">
        <f t="shared" si="1"/>
        <v>112.3</v>
      </c>
      <c r="W6" s="79">
        <f t="shared" si="1"/>
        <v>231.64</v>
      </c>
      <c r="X6" s="85">
        <f t="shared" ref="X6:AG6" si="2">IF(X7="",NA(),X7)</f>
        <v>98.23</v>
      </c>
      <c r="Y6" s="85">
        <f t="shared" si="2"/>
        <v>99.08</v>
      </c>
      <c r="Z6" s="85">
        <f t="shared" si="2"/>
        <v>99.75</v>
      </c>
      <c r="AA6" s="85">
        <f t="shared" si="2"/>
        <v>97.16</v>
      </c>
      <c r="AB6" s="85">
        <f t="shared" si="2"/>
        <v>90.79</v>
      </c>
      <c r="AC6" s="85">
        <f t="shared" si="2"/>
        <v>108.35</v>
      </c>
      <c r="AD6" s="85">
        <f t="shared" si="2"/>
        <v>108.84</v>
      </c>
      <c r="AE6" s="85">
        <f t="shared" si="2"/>
        <v>105.92</v>
      </c>
      <c r="AF6" s="85">
        <f t="shared" si="2"/>
        <v>106.01</v>
      </c>
      <c r="AG6" s="85">
        <f t="shared" si="2"/>
        <v>103.74</v>
      </c>
      <c r="AH6" s="79" t="str">
        <f>IF(AH7="","",IF(AH7="-","【-】","【"&amp;SUBSTITUTE(TEXT(AH7,"#,##0.00"),"-","△")&amp;"】"))</f>
        <v>【107.26】</v>
      </c>
      <c r="AI6" s="79">
        <f t="shared" ref="AI6:AR6" si="3">IF(AI7="",NA(),AI7)</f>
        <v>0</v>
      </c>
      <c r="AJ6" s="79">
        <f t="shared" si="3"/>
        <v>0</v>
      </c>
      <c r="AK6" s="79">
        <f t="shared" si="3"/>
        <v>0</v>
      </c>
      <c r="AL6" s="79">
        <f t="shared" si="3"/>
        <v>0</v>
      </c>
      <c r="AM6" s="79">
        <f t="shared" si="3"/>
        <v>0</v>
      </c>
      <c r="AN6" s="85">
        <f t="shared" si="3"/>
        <v>3.98</v>
      </c>
      <c r="AO6" s="85">
        <f t="shared" si="3"/>
        <v>6.02</v>
      </c>
      <c r="AP6" s="85">
        <f t="shared" si="3"/>
        <v>7.78</v>
      </c>
      <c r="AQ6" s="85">
        <f t="shared" si="3"/>
        <v>9.59</v>
      </c>
      <c r="AR6" s="85">
        <f t="shared" si="3"/>
        <v>11.55</v>
      </c>
      <c r="AS6" s="79" t="str">
        <f>IF(AS7="","",IF(AS7="-","【-】","【"&amp;SUBSTITUTE(TEXT(AS7,"#,##0.00"),"-","△")&amp;"】"))</f>
        <v>【1.61】</v>
      </c>
      <c r="AT6" s="85">
        <f t="shared" ref="AT6:BC6" si="4">IF(AT7="",NA(),AT7)</f>
        <v>486</v>
      </c>
      <c r="AU6" s="85">
        <f t="shared" si="4"/>
        <v>505.61</v>
      </c>
      <c r="AV6" s="85">
        <f t="shared" si="4"/>
        <v>570.5</v>
      </c>
      <c r="AW6" s="85">
        <f t="shared" si="4"/>
        <v>598.64</v>
      </c>
      <c r="AX6" s="85">
        <f t="shared" si="4"/>
        <v>518.77</v>
      </c>
      <c r="AY6" s="85">
        <f t="shared" si="4"/>
        <v>367.55</v>
      </c>
      <c r="AZ6" s="85">
        <f t="shared" si="4"/>
        <v>378.56</v>
      </c>
      <c r="BA6" s="85">
        <f t="shared" si="4"/>
        <v>364.46</v>
      </c>
      <c r="BB6" s="85">
        <f t="shared" si="4"/>
        <v>338.89</v>
      </c>
      <c r="BC6" s="85">
        <f t="shared" si="4"/>
        <v>352.34</v>
      </c>
      <c r="BD6" s="79" t="str">
        <f>IF(BD7="","",IF(BD7="-","【-】","【"&amp;SUBSTITUTE(TEXT(BD7,"#,##0.00"),"-","△")&amp;"】"))</f>
        <v>【239.69】</v>
      </c>
      <c r="BE6" s="85">
        <f t="shared" ref="BE6:BN6" si="5">IF(BE7="",NA(),BE7)</f>
        <v>690.98</v>
      </c>
      <c r="BF6" s="85">
        <f t="shared" si="5"/>
        <v>642.78</v>
      </c>
      <c r="BG6" s="85">
        <f t="shared" si="5"/>
        <v>601.42999999999995</v>
      </c>
      <c r="BH6" s="85">
        <f t="shared" si="5"/>
        <v>565.87</v>
      </c>
      <c r="BI6" s="85">
        <f t="shared" si="5"/>
        <v>535.01</v>
      </c>
      <c r="BJ6" s="85">
        <f t="shared" si="5"/>
        <v>418.68</v>
      </c>
      <c r="BK6" s="85">
        <f t="shared" si="5"/>
        <v>395.68</v>
      </c>
      <c r="BL6" s="85">
        <f t="shared" si="5"/>
        <v>403.72</v>
      </c>
      <c r="BM6" s="85">
        <f t="shared" si="5"/>
        <v>400.21</v>
      </c>
      <c r="BN6" s="85">
        <f t="shared" si="5"/>
        <v>391.13</v>
      </c>
      <c r="BO6" s="79" t="str">
        <f>IF(BO7="","",IF(BO7="-","【-】","【"&amp;SUBSTITUTE(TEXT(BO7,"#,##0.00"),"-","△")&amp;"】"))</f>
        <v>【264.86】</v>
      </c>
      <c r="BP6" s="85">
        <f t="shared" ref="BP6:BY6" si="6">IF(BP7="",NA(),BP7)</f>
        <v>79.209999999999994</v>
      </c>
      <c r="BQ6" s="85">
        <f t="shared" si="6"/>
        <v>81.13</v>
      </c>
      <c r="BR6" s="85">
        <f t="shared" si="6"/>
        <v>81.790000000000006</v>
      </c>
      <c r="BS6" s="85">
        <f t="shared" si="6"/>
        <v>80.73</v>
      </c>
      <c r="BT6" s="85">
        <f t="shared" si="6"/>
        <v>76.569999999999993</v>
      </c>
      <c r="BU6" s="85">
        <f t="shared" si="6"/>
        <v>94.78</v>
      </c>
      <c r="BV6" s="85">
        <f t="shared" si="6"/>
        <v>97.59</v>
      </c>
      <c r="BW6" s="85">
        <f t="shared" si="6"/>
        <v>92.17</v>
      </c>
      <c r="BX6" s="85">
        <f t="shared" si="6"/>
        <v>92.83</v>
      </c>
      <c r="BY6" s="85">
        <f t="shared" si="6"/>
        <v>92.16</v>
      </c>
      <c r="BZ6" s="79" t="str">
        <f>IF(BZ7="","",IF(BZ7="-","【-】","【"&amp;SUBSTITUTE(TEXT(BZ7,"#,##0.00"),"-","△")&amp;"】"))</f>
        <v>【97.59】</v>
      </c>
      <c r="CA6" s="85">
        <f t="shared" ref="CA6:CJ6" si="7">IF(CA7="",NA(),CA7)</f>
        <v>230.06</v>
      </c>
      <c r="CB6" s="85">
        <f t="shared" si="7"/>
        <v>224.96</v>
      </c>
      <c r="CC6" s="85">
        <f t="shared" si="7"/>
        <v>223.62</v>
      </c>
      <c r="CD6" s="85">
        <f t="shared" si="7"/>
        <v>227.02</v>
      </c>
      <c r="CE6" s="85">
        <f t="shared" si="7"/>
        <v>239.7</v>
      </c>
      <c r="CF6" s="85">
        <f t="shared" si="7"/>
        <v>181.3</v>
      </c>
      <c r="CG6" s="85">
        <f t="shared" si="7"/>
        <v>181.71</v>
      </c>
      <c r="CH6" s="85">
        <f t="shared" si="7"/>
        <v>188.51</v>
      </c>
      <c r="CI6" s="85">
        <f t="shared" si="7"/>
        <v>189.43</v>
      </c>
      <c r="CJ6" s="85">
        <f t="shared" si="7"/>
        <v>196.75</v>
      </c>
      <c r="CK6" s="79" t="str">
        <f>IF(CK7="","",IF(CK7="-","【-】","【"&amp;SUBSTITUTE(TEXT(CK7,"#,##0.00"),"-","△")&amp;"】"))</f>
        <v>【181.66】</v>
      </c>
      <c r="CL6" s="85">
        <f t="shared" ref="CL6:CU6" si="8">IF(CL7="",NA(),CL7)</f>
        <v>80.31</v>
      </c>
      <c r="CM6" s="85">
        <f t="shared" si="8"/>
        <v>78.64</v>
      </c>
      <c r="CN6" s="85">
        <f t="shared" si="8"/>
        <v>77.010000000000005</v>
      </c>
      <c r="CO6" s="85">
        <f t="shared" si="8"/>
        <v>75.53</v>
      </c>
      <c r="CP6" s="85">
        <f t="shared" si="8"/>
        <v>74.08</v>
      </c>
      <c r="CQ6" s="85">
        <f t="shared" si="8"/>
        <v>55.89</v>
      </c>
      <c r="CR6" s="85">
        <f t="shared" si="8"/>
        <v>55.72</v>
      </c>
      <c r="CS6" s="85">
        <f t="shared" si="8"/>
        <v>55.31</v>
      </c>
      <c r="CT6" s="85">
        <f t="shared" si="8"/>
        <v>55.14</v>
      </c>
      <c r="CU6" s="85">
        <f t="shared" si="8"/>
        <v>54.99</v>
      </c>
      <c r="CV6" s="79" t="str">
        <f>IF(CV7="","",IF(CV7="-","【-】","【"&amp;SUBSTITUTE(TEXT(CV7,"#,##0.00"),"-","△")&amp;"】"))</f>
        <v>【60.21】</v>
      </c>
      <c r="CW6" s="85">
        <f t="shared" ref="CW6:DF6" si="9">IF(CW7="",NA(),CW7)</f>
        <v>70.87</v>
      </c>
      <c r="CX6" s="85">
        <f t="shared" si="9"/>
        <v>71.23</v>
      </c>
      <c r="CY6" s="85">
        <f t="shared" si="9"/>
        <v>70.48</v>
      </c>
      <c r="CZ6" s="85">
        <f t="shared" si="9"/>
        <v>70.510000000000005</v>
      </c>
      <c r="DA6" s="85">
        <f t="shared" si="9"/>
        <v>71.040000000000006</v>
      </c>
      <c r="DB6" s="85">
        <f t="shared" si="9"/>
        <v>81.27</v>
      </c>
      <c r="DC6" s="85">
        <f t="shared" si="9"/>
        <v>81.260000000000005</v>
      </c>
      <c r="DD6" s="85">
        <f t="shared" si="9"/>
        <v>80.36</v>
      </c>
      <c r="DE6" s="85">
        <f t="shared" si="9"/>
        <v>80.13</v>
      </c>
      <c r="DF6" s="85">
        <f t="shared" si="9"/>
        <v>79.34</v>
      </c>
      <c r="DG6" s="79" t="str">
        <f>IF(DG7="","",IF(DG7="-","【-】","【"&amp;SUBSTITUTE(TEXT(DG7,"#,##0.00"),"-","△")&amp;"】"))</f>
        <v>【89.21】</v>
      </c>
      <c r="DH6" s="85">
        <f t="shared" ref="DH6:DQ6" si="10">IF(DH7="",NA(),DH7)</f>
        <v>18.18</v>
      </c>
      <c r="DI6" s="85">
        <f t="shared" si="10"/>
        <v>22.22</v>
      </c>
      <c r="DJ6" s="85">
        <f t="shared" si="10"/>
        <v>25.81</v>
      </c>
      <c r="DK6" s="85">
        <f t="shared" si="10"/>
        <v>28.95</v>
      </c>
      <c r="DL6" s="85">
        <f t="shared" si="10"/>
        <v>32.090000000000003</v>
      </c>
      <c r="DM6" s="85">
        <f t="shared" si="10"/>
        <v>50.63</v>
      </c>
      <c r="DN6" s="85">
        <f t="shared" si="10"/>
        <v>51.29</v>
      </c>
      <c r="DO6" s="85">
        <f t="shared" si="10"/>
        <v>52.2</v>
      </c>
      <c r="DP6" s="85">
        <f t="shared" si="10"/>
        <v>52.7</v>
      </c>
      <c r="DQ6" s="85">
        <f t="shared" si="10"/>
        <v>53.48</v>
      </c>
      <c r="DR6" s="79" t="str">
        <f>IF(DR7="","",IF(DR7="-","【-】","【"&amp;SUBSTITUTE(TEXT(DR7,"#,##0.00"),"-","△")&amp;"】"))</f>
        <v>【52.41】</v>
      </c>
      <c r="DS6" s="85">
        <f t="shared" ref="DS6:EB6" si="11">IF(DS7="",NA(),DS7)</f>
        <v>22.59</v>
      </c>
      <c r="DT6" s="85">
        <f t="shared" si="11"/>
        <v>35.01</v>
      </c>
      <c r="DU6" s="85">
        <f t="shared" si="11"/>
        <v>36.43</v>
      </c>
      <c r="DV6" s="85">
        <f t="shared" si="11"/>
        <v>50</v>
      </c>
      <c r="DW6" s="85">
        <f t="shared" si="11"/>
        <v>39.880000000000003</v>
      </c>
      <c r="DX6" s="85">
        <f t="shared" si="11"/>
        <v>18.28</v>
      </c>
      <c r="DY6" s="85">
        <f t="shared" si="11"/>
        <v>19.61</v>
      </c>
      <c r="DZ6" s="85">
        <f t="shared" si="11"/>
        <v>20.73</v>
      </c>
      <c r="EA6" s="85">
        <f t="shared" si="11"/>
        <v>22.86</v>
      </c>
      <c r="EB6" s="85">
        <f t="shared" si="11"/>
        <v>24.31</v>
      </c>
      <c r="EC6" s="79" t="str">
        <f>IF(EC7="","",IF(EC7="-","【-】","【"&amp;SUBSTITUTE(TEXT(EC7,"#,##0.00"),"-","△")&amp;"】"))</f>
        <v>【26.78】</v>
      </c>
      <c r="ED6" s="85">
        <f t="shared" ref="ED6:EM6" si="12">IF(ED7="",NA(),ED7)</f>
        <v>9.e-002</v>
      </c>
      <c r="EE6" s="85">
        <f t="shared" si="12"/>
        <v>0.1</v>
      </c>
      <c r="EF6" s="85">
        <f t="shared" si="12"/>
        <v>0.24</v>
      </c>
      <c r="EG6" s="85">
        <f t="shared" si="12"/>
        <v>0.25</v>
      </c>
      <c r="EH6" s="85">
        <f t="shared" si="12"/>
        <v>0.18</v>
      </c>
      <c r="EI6" s="85">
        <f t="shared" si="12"/>
        <v>0.53</v>
      </c>
      <c r="EJ6" s="85">
        <f t="shared" si="12"/>
        <v>0.48</v>
      </c>
      <c r="EK6" s="85">
        <f t="shared" si="12"/>
        <v>0.5</v>
      </c>
      <c r="EL6" s="85">
        <f t="shared" si="12"/>
        <v>0.41</v>
      </c>
      <c r="EM6" s="85">
        <f t="shared" si="12"/>
        <v>0.41</v>
      </c>
      <c r="EN6" s="79" t="str">
        <f>IF(EN7="","",IF(EN7="-","【-】","【"&amp;SUBSTITUTE(TEXT(EN7,"#,##0.00"),"-","△")&amp;"】"))</f>
        <v>【0.59】</v>
      </c>
    </row>
    <row r="7" spans="1:144" s="64" customFormat="1">
      <c r="A7" s="65"/>
      <c r="B7" s="71">
        <v>2024</v>
      </c>
      <c r="C7" s="71">
        <v>52132</v>
      </c>
      <c r="D7" s="71">
        <v>46</v>
      </c>
      <c r="E7" s="71">
        <v>1</v>
      </c>
      <c r="F7" s="71">
        <v>0</v>
      </c>
      <c r="G7" s="71">
        <v>1</v>
      </c>
      <c r="H7" s="71" t="s">
        <v>94</v>
      </c>
      <c r="I7" s="71" t="s">
        <v>95</v>
      </c>
      <c r="J7" s="71" t="s">
        <v>96</v>
      </c>
      <c r="K7" s="71" t="s">
        <v>97</v>
      </c>
      <c r="L7" s="71" t="s">
        <v>98</v>
      </c>
      <c r="M7" s="71" t="s">
        <v>0</v>
      </c>
      <c r="N7" s="80" t="s">
        <v>99</v>
      </c>
      <c r="O7" s="80">
        <v>70.22</v>
      </c>
      <c r="P7" s="80">
        <v>94.3</v>
      </c>
      <c r="Q7" s="80">
        <v>2560</v>
      </c>
      <c r="R7" s="80">
        <v>27834</v>
      </c>
      <c r="S7" s="80">
        <v>1152.76</v>
      </c>
      <c r="T7" s="80">
        <v>24.15</v>
      </c>
      <c r="U7" s="80">
        <v>26013</v>
      </c>
      <c r="V7" s="80">
        <v>112.3</v>
      </c>
      <c r="W7" s="80">
        <v>231.64</v>
      </c>
      <c r="X7" s="80">
        <v>98.23</v>
      </c>
      <c r="Y7" s="80">
        <v>99.08</v>
      </c>
      <c r="Z7" s="80">
        <v>99.75</v>
      </c>
      <c r="AA7" s="80">
        <v>97.16</v>
      </c>
      <c r="AB7" s="80">
        <v>90.79</v>
      </c>
      <c r="AC7" s="80">
        <v>108.35</v>
      </c>
      <c r="AD7" s="80">
        <v>108.84</v>
      </c>
      <c r="AE7" s="80">
        <v>105.92</v>
      </c>
      <c r="AF7" s="80">
        <v>106.01</v>
      </c>
      <c r="AG7" s="80">
        <v>103.74</v>
      </c>
      <c r="AH7" s="80">
        <v>107.26</v>
      </c>
      <c r="AI7" s="80">
        <v>0</v>
      </c>
      <c r="AJ7" s="80">
        <v>0</v>
      </c>
      <c r="AK7" s="80">
        <v>0</v>
      </c>
      <c r="AL7" s="80">
        <v>0</v>
      </c>
      <c r="AM7" s="80">
        <v>0</v>
      </c>
      <c r="AN7" s="80">
        <v>3.98</v>
      </c>
      <c r="AO7" s="80">
        <v>6.02</v>
      </c>
      <c r="AP7" s="80">
        <v>7.78</v>
      </c>
      <c r="AQ7" s="80">
        <v>9.59</v>
      </c>
      <c r="AR7" s="80">
        <v>11.55</v>
      </c>
      <c r="AS7" s="80">
        <v>1.61</v>
      </c>
      <c r="AT7" s="80">
        <v>486</v>
      </c>
      <c r="AU7" s="80">
        <v>505.61</v>
      </c>
      <c r="AV7" s="80">
        <v>570.5</v>
      </c>
      <c r="AW7" s="80">
        <v>598.64</v>
      </c>
      <c r="AX7" s="80">
        <v>518.77</v>
      </c>
      <c r="AY7" s="80">
        <v>367.55</v>
      </c>
      <c r="AZ7" s="80">
        <v>378.56</v>
      </c>
      <c r="BA7" s="80">
        <v>364.46</v>
      </c>
      <c r="BB7" s="80">
        <v>338.89</v>
      </c>
      <c r="BC7" s="80">
        <v>352.34</v>
      </c>
      <c r="BD7" s="80">
        <v>239.69</v>
      </c>
      <c r="BE7" s="80">
        <v>690.98</v>
      </c>
      <c r="BF7" s="80">
        <v>642.78</v>
      </c>
      <c r="BG7" s="80">
        <v>601.42999999999995</v>
      </c>
      <c r="BH7" s="80">
        <v>565.87</v>
      </c>
      <c r="BI7" s="80">
        <v>535.01</v>
      </c>
      <c r="BJ7" s="80">
        <v>418.68</v>
      </c>
      <c r="BK7" s="80">
        <v>395.68</v>
      </c>
      <c r="BL7" s="80">
        <v>403.72</v>
      </c>
      <c r="BM7" s="80">
        <v>400.21</v>
      </c>
      <c r="BN7" s="80">
        <v>391.13</v>
      </c>
      <c r="BO7" s="80">
        <v>264.86</v>
      </c>
      <c r="BP7" s="80">
        <v>79.209999999999994</v>
      </c>
      <c r="BQ7" s="80">
        <v>81.13</v>
      </c>
      <c r="BR7" s="80">
        <v>81.790000000000006</v>
      </c>
      <c r="BS7" s="80">
        <v>80.73</v>
      </c>
      <c r="BT7" s="80">
        <v>76.569999999999993</v>
      </c>
      <c r="BU7" s="80">
        <v>94.78</v>
      </c>
      <c r="BV7" s="80">
        <v>97.59</v>
      </c>
      <c r="BW7" s="80">
        <v>92.17</v>
      </c>
      <c r="BX7" s="80">
        <v>92.83</v>
      </c>
      <c r="BY7" s="80">
        <v>92.16</v>
      </c>
      <c r="BZ7" s="80">
        <v>97.59</v>
      </c>
      <c r="CA7" s="80">
        <v>230.06</v>
      </c>
      <c r="CB7" s="80">
        <v>224.96</v>
      </c>
      <c r="CC7" s="80">
        <v>223.62</v>
      </c>
      <c r="CD7" s="80">
        <v>227.02</v>
      </c>
      <c r="CE7" s="80">
        <v>239.7</v>
      </c>
      <c r="CF7" s="80">
        <v>181.3</v>
      </c>
      <c r="CG7" s="80">
        <v>181.71</v>
      </c>
      <c r="CH7" s="80">
        <v>188.51</v>
      </c>
      <c r="CI7" s="80">
        <v>189.43</v>
      </c>
      <c r="CJ7" s="80">
        <v>196.75</v>
      </c>
      <c r="CK7" s="80">
        <v>181.66</v>
      </c>
      <c r="CL7" s="80">
        <v>80.31</v>
      </c>
      <c r="CM7" s="80">
        <v>78.64</v>
      </c>
      <c r="CN7" s="80">
        <v>77.010000000000005</v>
      </c>
      <c r="CO7" s="80">
        <v>75.53</v>
      </c>
      <c r="CP7" s="80">
        <v>74.08</v>
      </c>
      <c r="CQ7" s="80">
        <v>55.89</v>
      </c>
      <c r="CR7" s="80">
        <v>55.72</v>
      </c>
      <c r="CS7" s="80">
        <v>55.31</v>
      </c>
      <c r="CT7" s="80">
        <v>55.14</v>
      </c>
      <c r="CU7" s="80">
        <v>54.99</v>
      </c>
      <c r="CV7" s="80">
        <v>60.21</v>
      </c>
      <c r="CW7" s="80">
        <v>70.87</v>
      </c>
      <c r="CX7" s="80">
        <v>71.23</v>
      </c>
      <c r="CY7" s="80">
        <v>70.48</v>
      </c>
      <c r="CZ7" s="80">
        <v>70.510000000000005</v>
      </c>
      <c r="DA7" s="80">
        <v>71.040000000000006</v>
      </c>
      <c r="DB7" s="80">
        <v>81.27</v>
      </c>
      <c r="DC7" s="80">
        <v>81.260000000000005</v>
      </c>
      <c r="DD7" s="80">
        <v>80.36</v>
      </c>
      <c r="DE7" s="80">
        <v>80.13</v>
      </c>
      <c r="DF7" s="80">
        <v>79.34</v>
      </c>
      <c r="DG7" s="80">
        <v>89.21</v>
      </c>
      <c r="DH7" s="80">
        <v>18.18</v>
      </c>
      <c r="DI7" s="80">
        <v>22.22</v>
      </c>
      <c r="DJ7" s="80">
        <v>25.81</v>
      </c>
      <c r="DK7" s="80">
        <v>28.95</v>
      </c>
      <c r="DL7" s="80">
        <v>32.090000000000003</v>
      </c>
      <c r="DM7" s="80">
        <v>50.63</v>
      </c>
      <c r="DN7" s="80">
        <v>51.29</v>
      </c>
      <c r="DO7" s="80">
        <v>52.2</v>
      </c>
      <c r="DP7" s="80">
        <v>52.7</v>
      </c>
      <c r="DQ7" s="80">
        <v>53.48</v>
      </c>
      <c r="DR7" s="80">
        <v>52.41</v>
      </c>
      <c r="DS7" s="80">
        <v>22.59</v>
      </c>
      <c r="DT7" s="80">
        <v>35.01</v>
      </c>
      <c r="DU7" s="80">
        <v>36.43</v>
      </c>
      <c r="DV7" s="80">
        <v>50</v>
      </c>
      <c r="DW7" s="80">
        <v>39.880000000000003</v>
      </c>
      <c r="DX7" s="80">
        <v>18.28</v>
      </c>
      <c r="DY7" s="80">
        <v>19.61</v>
      </c>
      <c r="DZ7" s="80">
        <v>20.73</v>
      </c>
      <c r="EA7" s="80">
        <v>22.86</v>
      </c>
      <c r="EB7" s="80">
        <v>24.31</v>
      </c>
      <c r="EC7" s="80">
        <v>26.78</v>
      </c>
      <c r="ED7" s="80">
        <v>9.e-002</v>
      </c>
      <c r="EE7" s="80">
        <v>0.1</v>
      </c>
      <c r="EF7" s="80">
        <v>0.24</v>
      </c>
      <c r="EG7" s="80">
        <v>0.25</v>
      </c>
      <c r="EH7" s="80">
        <v>0.18</v>
      </c>
      <c r="EI7" s="80">
        <v>0.53</v>
      </c>
      <c r="EJ7" s="80">
        <v>0.48</v>
      </c>
      <c r="EK7" s="80">
        <v>0.5</v>
      </c>
      <c r="EL7" s="80">
        <v>0.41</v>
      </c>
      <c r="EM7" s="80">
        <v>0.41</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2025-12-12T09:11:44Z</dcterms:created>
  <dcterms:modified xsi:type="dcterms:W3CDTF">2026-02-26T04:25:12Z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2026-02-26T04:25:12Z</vt:filetime>
  </property>
</Properties>
</file>