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CRIwwnp4NPGYBF+dGFzQeEAKOoiiWt0v6hUj1CDfYpOqTk52NPdQoalhSYsZp65ApSLVxUUdMhQUYOxJ1Ug5g==" workbookSaltValue="/TGhOkTrE/n4I6bk024oT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<sst xmlns="http://schemas.openxmlformats.org/spreadsheetml/2006/main" xmlns:r="http://schemas.openxmlformats.org/officeDocument/2006/relationships" count="114" uniqueCount="114">
  <si>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</si>
  <si>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</si>
  <si>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</si>
  <si>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</si>
  <si>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</si>
  <si>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</si>
  <si>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</si>
  <si>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</si>
  <si>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</si>
  <si>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</si>
  <si>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</si>
  <si>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</si>
  <si>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</si>
  <si>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</si>
  <si>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</si>
  <si>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</si>
  <si>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</si>
  <si>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</si>
  <si>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</si>
  <si>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</si>
  <si>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</si>
  <si>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</si>
  <si>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①類似団体より低い比率であり、値としては老朽化はそれほど進んでいないが、建設開始から30年以上経過しているため、今後は耐用年数を迎える資産を計画的に更新していく。
②管渠更新の時期を迎えていない。
③管渠更新の時期を迎えていない。</t>
  </si>
  <si>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</si>
  <si>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</si>
  <si>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</si>
  <si>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</si>
  <si>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</si>
  <si>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</si>
  <si>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</si>
  <si>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</si>
  <si>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</si>
  <si>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</si>
  <si>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</si>
  <si>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</si>
  <si>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</si>
  <si>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</si>
  <si>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</si>
  <si>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</si>
  <si>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</si>
  <si>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</si>
  <si>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</si>
  <si>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</si>
  <si>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</si>
  <si>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</si>
  <si>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</si>
  <si>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</si>
  <si>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</si>
  <si>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</si>
  <si>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</si>
  <si>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</si>
  <si>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</si>
  <si>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</si>
  <si>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</si>
  <si>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</si>
  <si>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</si>
  <si>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</si>
  <si>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</si>
  <si>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</si>
  <si>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</si>
  <si>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</si>
  <si>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</si>
  <si>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</si>
  <si>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</si>
  <si>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</si>
  <si>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</si>
  <si>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</si>
  <si>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</si>
  <si>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</si>
  <si>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</si>
  <si>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</si>
  <si>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</si>
  <si>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</si>
  <si>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</si>
  <si>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</si>
  <si>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</si>
  <si>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</si>
  <si>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</si>
  <si>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</si>
  <si>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</si>
  <si>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</si>
  <si>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</si>
  <si>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</si>
  <si>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</si>
  <si>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</si>
  <si>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</si>
  <si>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</si>
  <si>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</si>
  <si>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</si>
  <si>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</si>
  <si>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</si>
  <si>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</si>
  <si>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</si>
  <si>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</si>
  <si>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</si>
  <si>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</si>
  <si>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秋田県　北秋田市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</si>
  <si>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</si>
  <si>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</si>
  <si>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</si>
  <si>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</si>
  <si>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</si>
  <si>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</si>
  <si>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</si>
  <si>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</si>
  <si>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</si>
  <si>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</si>
  <si>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</si>
  <si>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</si>
  <si>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</si>
  <si>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</si>
  <si>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</si>
  <si>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使用料改定の影響もあり経費回収率が対前年比で改善したが、依然汚水処理費を賄うには及ばず、一般会計繰入金の割合が多い状況。
経常経費の削減や、修繕費用の平準化を図りながら、計画的な投資や維持管理を行う。</t>
  </si>
  <si>
    <t>①令和６年度10月請求分から使用料改定を行ったが、収入の内訳は一般会計繰入金が多い状態。
②欠損金を処理していないため、純損失が累積していく。使用料改定の影響で昨年度より損失額は減少した。
③流動負債は翌年度償還元金が大部分を占め、年度末時点の流動資産では賄えていない。
⑤使用料改定の効果が見られ昨年度より改善したが、維持管理費を賄うには至らない。
⑥昨年度維持管理費は公共下水道へ統廃合した上杉処理場及び下杉処理場の除却費が発生したため汚水処理原価が大幅に上昇した。今期は使用料改定に伴い有収水量の算定基準が水道使用量となったことで、人数認定で算定していた有収水量との差が出たため汚水処理原価が高止まりした。
⑦類似団体と比較しても低く、今後も人口減少により下がる事が見込まれるため、統廃合を計画的に進める。
⑧整備事業が完了しているため、今後も大きな変動はないと見込まれます。</t>
    <rPh sb="103" eb="106">
      <t>ヨクネンド</t>
    </rPh>
    <rPh sb="106" eb="108">
      <t>ショウカン</t>
    </rPh>
    <rPh sb="108" eb="110">
      <t>ガンキン</t>
    </rPh>
    <rPh sb="118" eb="121">
      <t>ネンドマツ</t>
    </rPh>
    <rPh sb="121" eb="123">
      <t>ジテン</t>
    </rPh>
    <rPh sb="124" eb="126">
      <t>リュウドウ</t>
    </rPh>
    <rPh sb="126" eb="128">
      <t>シサン</t>
    </rPh>
    <rPh sb="130" eb="131">
      <t>マカナ</t>
    </rPh>
    <rPh sb="140" eb="143">
      <t>シヨウリョウ</t>
    </rPh>
    <rPh sb="143" eb="145">
      <t>カイテイ</t>
    </rPh>
    <rPh sb="146" eb="148">
      <t>コウカ</t>
    </rPh>
    <rPh sb="149" eb="150">
      <t>ミ</t>
    </rPh>
    <rPh sb="152" eb="155">
      <t>サクネンド</t>
    </rPh>
    <rPh sb="157" eb="159">
      <t>カイゼン</t>
    </rPh>
    <rPh sb="163" eb="165">
      <t>イジ</t>
    </rPh>
    <rPh sb="165" eb="168">
      <t>カンリヒ</t>
    </rPh>
    <rPh sb="169" eb="170">
      <t>マカナ</t>
    </rPh>
    <rPh sb="173" eb="174">
      <t>イタ</t>
    </rPh>
    <rPh sb="181" eb="184">
      <t>サクネンド</t>
    </rPh>
    <rPh sb="184" eb="186">
      <t>イジ</t>
    </rPh>
    <rPh sb="186" eb="189">
      <t>カンリヒ</t>
    </rPh>
    <rPh sb="190" eb="192">
      <t>コウキョウ</t>
    </rPh>
    <rPh sb="192" eb="195">
      <t>ゲスイドウ</t>
    </rPh>
    <rPh sb="196" eb="199">
      <t>トウハイゴウ</t>
    </rPh>
    <rPh sb="201" eb="203">
      <t>カミスギ</t>
    </rPh>
    <rPh sb="203" eb="206">
      <t>ショリジョウ</t>
    </rPh>
    <rPh sb="206" eb="207">
      <t>オヨ</t>
    </rPh>
    <rPh sb="208" eb="210">
      <t>シモスギ</t>
    </rPh>
    <rPh sb="210" eb="213">
      <t>ショリジョウ</t>
    </rPh>
    <rPh sb="214" eb="217">
      <t>ジョキャクヒ</t>
    </rPh>
    <rPh sb="218" eb="220">
      <t>ハッセイ</t>
    </rPh>
    <rPh sb="224" eb="226">
      <t>オスイ</t>
    </rPh>
    <rPh sb="226" eb="228">
      <t>ショリ</t>
    </rPh>
    <rPh sb="228" eb="230">
      <t>ゲンカ</t>
    </rPh>
    <rPh sb="231" eb="233">
      <t>オオハバ</t>
    </rPh>
    <rPh sb="234" eb="236">
      <t>ジョウショウ</t>
    </rPh>
    <rPh sb="239" eb="241">
      <t>コンキ</t>
    </rPh>
    <rPh sb="242" eb="244">
      <t>シヨウ</t>
    </rPh>
    <rPh sb="244" eb="245">
      <t>リョウ</t>
    </rPh>
    <rPh sb="245" eb="247">
      <t>カイテイ</t>
    </rPh>
    <rPh sb="248" eb="249">
      <t>トモナ</t>
    </rPh>
    <rPh sb="250" eb="254">
      <t>ユウシュウスイリョウ</t>
    </rPh>
    <rPh sb="255" eb="257">
      <t>サンテイ</t>
    </rPh>
    <rPh sb="257" eb="259">
      <t>キジュン</t>
    </rPh>
    <rPh sb="260" eb="262">
      <t>スイドウ</t>
    </rPh>
    <rPh sb="262" eb="265">
      <t>シヨウリョウ</t>
    </rPh>
    <rPh sb="273" eb="275">
      <t>ニンズウ</t>
    </rPh>
    <rPh sb="275" eb="277">
      <t>ニンテイ</t>
    </rPh>
    <rPh sb="278" eb="280">
      <t>サンテイ</t>
    </rPh>
    <rPh sb="284" eb="288">
      <t>ユウシュウスイリョウ</t>
    </rPh>
    <rPh sb="290" eb="291">
      <t>サ</t>
    </rPh>
    <rPh sb="292" eb="293">
      <t>デ</t>
    </rPh>
    <rPh sb="296" eb="298">
      <t>オスイ</t>
    </rPh>
    <rPh sb="298" eb="300">
      <t>ショリ</t>
    </rPh>
    <rPh sb="300" eb="302">
      <t>ゲンカ</t>
    </rPh>
    <rPh sb="303" eb="305">
      <t>タカド</t>
    </rPh>
    <rPh sb="341" eb="343">
      <t>ミコ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</si>
</sst>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42.05</c:v>
                </c:pt>
                <c:pt idx="1">
                  <c:v>41.23</c:v>
                </c:pt>
                <c:pt idx="2">
                  <c:v>28.13</c:v>
                </c:pt>
                <c:pt idx="3">
                  <c:v>28.13</c:v>
                </c:pt>
                <c:pt idx="4">
                  <c:v>28.13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90.18</c:v>
                </c:pt>
                <c:pt idx="1">
                  <c:v>90.15</c:v>
                </c:pt>
                <c:pt idx="2">
                  <c:v>90.47</c:v>
                </c:pt>
                <c:pt idx="3">
                  <c:v>89.89</c:v>
                </c:pt>
                <c:pt idx="4">
                  <c:v>90.44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95.69</c:v>
                </c:pt>
                <c:pt idx="1">
                  <c:v>94.56</c:v>
                </c:pt>
                <c:pt idx="2">
                  <c:v>91.1</c:v>
                </c:pt>
                <c:pt idx="3">
                  <c:v>88.84</c:v>
                </c:pt>
                <c:pt idx="4">
                  <c:v>84.92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c:v>
                </c:pt>
                <c:pt idx="1">
                  <c:v>7.78</c:v>
                </c:pt>
                <c:pt idx="2">
                  <c:v>11.31</c:v>
                </c:pt>
                <c:pt idx="3">
                  <c:v>14.74</c:v>
                </c:pt>
                <c:pt idx="4">
                  <c:v>17.61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27.58</c:v>
                </c:pt>
                <c:pt idx="1">
                  <c:v>55.13</c:v>
                </c:pt>
                <c:pt idx="2">
                  <c:v>103.02</c:v>
                </c:pt>
                <c:pt idx="3">
                  <c:v>194</c:v>
                </c:pt>
                <c:pt idx="4">
                  <c:v>261.83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24.6</c:v>
                </c:pt>
                <c:pt idx="1">
                  <c:v>17.32</c:v>
                </c:pt>
                <c:pt idx="2">
                  <c:v>31.25</c:v>
                </c:pt>
                <c:pt idx="3">
                  <c:v>22.67</c:v>
                </c:pt>
                <c:pt idx="4">
                  <c:v>32.299999999999997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75.790000000000006</c:v>
                </c:pt>
                <c:pt idx="1">
                  <c:v>76.02</c:v>
                </c:pt>
                <c:pt idx="2">
                  <c:v>68.209999999999994</c:v>
                </c:pt>
                <c:pt idx="3">
                  <c:v>34.619999999999997</c:v>
                </c:pt>
                <c:pt idx="4">
                  <c:v>53.45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151.22</c:v>
                </c:pt>
                <c:pt idx="2">
                  <c:v>171.51</c:v>
                </c:pt>
                <c:pt idx="3">
                  <c:v>337.48</c:v>
                </c:pt>
                <c:pt idx="4">
                  <c:v>269.54000000000002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北秋田市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27834</v>
      </c>
      <c r="AM8" s="21"/>
      <c r="AN8" s="21"/>
      <c r="AO8" s="21"/>
      <c r="AP8" s="21"/>
      <c r="AQ8" s="21"/>
      <c r="AR8" s="21"/>
      <c r="AS8" s="21"/>
      <c r="AT8" s="7">
        <f>データ!T6</f>
        <v>1152.76</v>
      </c>
      <c r="AU8" s="7"/>
      <c r="AV8" s="7"/>
      <c r="AW8" s="7"/>
      <c r="AX8" s="7"/>
      <c r="AY8" s="7"/>
      <c r="AZ8" s="7"/>
      <c r="BA8" s="7"/>
      <c r="BB8" s="7">
        <f>データ!U6</f>
        <v>24.15</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21</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68.489999999999995</v>
      </c>
      <c r="J10" s="7"/>
      <c r="K10" s="7"/>
      <c r="L10" s="7"/>
      <c r="M10" s="7"/>
      <c r="N10" s="7"/>
      <c r="O10" s="7"/>
      <c r="P10" s="7">
        <f>データ!P6</f>
        <v>15.2</v>
      </c>
      <c r="Q10" s="7"/>
      <c r="R10" s="7"/>
      <c r="S10" s="7"/>
      <c r="T10" s="7"/>
      <c r="U10" s="7"/>
      <c r="V10" s="7"/>
      <c r="W10" s="7">
        <f>データ!Q6</f>
        <v>100</v>
      </c>
      <c r="X10" s="7"/>
      <c r="Y10" s="7"/>
      <c r="Z10" s="7"/>
      <c r="AA10" s="7"/>
      <c r="AB10" s="7"/>
      <c r="AC10" s="7"/>
      <c r="AD10" s="21">
        <f>データ!R6</f>
        <v>3540</v>
      </c>
      <c r="AE10" s="21"/>
      <c r="AF10" s="21"/>
      <c r="AG10" s="21"/>
      <c r="AH10" s="21"/>
      <c r="AI10" s="21"/>
      <c r="AJ10" s="21"/>
      <c r="AK10" s="2"/>
      <c r="AL10" s="21">
        <f>データ!V6</f>
        <v>4194</v>
      </c>
      <c r="AM10" s="21"/>
      <c r="AN10" s="21"/>
      <c r="AO10" s="21"/>
      <c r="AP10" s="21"/>
      <c r="AQ10" s="21"/>
      <c r="AR10" s="21"/>
      <c r="AS10" s="21"/>
      <c r="AT10" s="7">
        <f>データ!W6</f>
        <v>3.56</v>
      </c>
      <c r="AU10" s="7"/>
      <c r="AV10" s="7"/>
      <c r="AW10" s="7"/>
      <c r="AX10" s="7"/>
      <c r="AY10" s="7"/>
      <c r="AZ10" s="7"/>
      <c r="BA10" s="7"/>
      <c r="BB10" s="7">
        <f>データ!X6</f>
        <v>1178.0899999999999</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22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ZokXAWE0rkusQW4cOA+4Tmr846/Krn3Mbrmdm1EBHQDDIqjmMcayx5i6ro4t1P2jXluIRDyCPcXoWf3myf0w==" saltValue="U9Fa09GcAp4B/WM7O60Ih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52132</v>
      </c>
      <c r="D6" s="61">
        <f t="shared" si="1"/>
        <v>46</v>
      </c>
      <c r="E6" s="61">
        <f t="shared" si="1"/>
        <v>17</v>
      </c>
      <c r="F6" s="61">
        <f t="shared" si="1"/>
        <v>5</v>
      </c>
      <c r="G6" s="61">
        <f t="shared" si="1"/>
        <v>0</v>
      </c>
      <c r="H6" s="61" t="str">
        <f t="shared" si="1"/>
        <v>秋田県　北秋田市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68.489999999999995</v>
      </c>
      <c r="P6" s="69">
        <f t="shared" si="1"/>
        <v>15.2</v>
      </c>
      <c r="Q6" s="69">
        <f t="shared" si="1"/>
        <v>100</v>
      </c>
      <c r="R6" s="69">
        <f t="shared" si="1"/>
        <v>3540</v>
      </c>
      <c r="S6" s="69">
        <f t="shared" si="1"/>
        <v>27834</v>
      </c>
      <c r="T6" s="69">
        <f t="shared" si="1"/>
        <v>1152.76</v>
      </c>
      <c r="U6" s="69">
        <f t="shared" si="1"/>
        <v>24.15</v>
      </c>
      <c r="V6" s="69">
        <f t="shared" si="1"/>
        <v>4194</v>
      </c>
      <c r="W6" s="69">
        <f t="shared" si="1"/>
        <v>3.56</v>
      </c>
      <c r="X6" s="69">
        <f t="shared" si="1"/>
        <v>1178.0899999999999</v>
      </c>
      <c r="Y6" s="77">
        <f t="shared" ref="Y6:AH6" si="2">IF(Y7="",NA(),Y7)</f>
        <v>95.69</v>
      </c>
      <c r="Z6" s="77">
        <f t="shared" si="2"/>
        <v>94.56</v>
      </c>
      <c r="AA6" s="77">
        <f t="shared" si="2"/>
        <v>91.1</v>
      </c>
      <c r="AB6" s="77">
        <f t="shared" si="2"/>
        <v>88.84</v>
      </c>
      <c r="AC6" s="77">
        <f t="shared" si="2"/>
        <v>84.92</v>
      </c>
      <c r="AD6" s="77">
        <f t="shared" si="2"/>
        <v>103.09</v>
      </c>
      <c r="AE6" s="77">
        <f t="shared" si="2"/>
        <v>102.11</v>
      </c>
      <c r="AF6" s="77">
        <f t="shared" si="2"/>
        <v>101.91</v>
      </c>
      <c r="AG6" s="77">
        <f t="shared" si="2"/>
        <v>103.07</v>
      </c>
      <c r="AH6" s="77">
        <f t="shared" si="2"/>
        <v>103.04</v>
      </c>
      <c r="AI6" s="69" t="str">
        <f>IF(AI7="","",IF(AI7="-","【-】","【"&amp;SUBSTITUTE(TEXT(AI7,"#,##0.00"),"-","△")&amp;"】"))</f>
        <v>【104.30】</v>
      </c>
      <c r="AJ6" s="77">
        <f t="shared" ref="AJ6:AS6" si="3">IF(AJ7="",NA(),AJ7)</f>
        <v>27.58</v>
      </c>
      <c r="AK6" s="77">
        <f t="shared" si="3"/>
        <v>55.13</v>
      </c>
      <c r="AL6" s="77">
        <f t="shared" si="3"/>
        <v>103.02</v>
      </c>
      <c r="AM6" s="77">
        <f t="shared" si="3"/>
        <v>194</v>
      </c>
      <c r="AN6" s="77">
        <f t="shared" si="3"/>
        <v>261.83</v>
      </c>
      <c r="AO6" s="77">
        <f t="shared" si="3"/>
        <v>101.24</v>
      </c>
      <c r="AP6" s="77">
        <f t="shared" si="3"/>
        <v>124.9</v>
      </c>
      <c r="AQ6" s="77">
        <f t="shared" si="3"/>
        <v>124.8</v>
      </c>
      <c r="AR6" s="77">
        <f t="shared" si="3"/>
        <v>120.64</v>
      </c>
      <c r="AS6" s="77">
        <f t="shared" si="3"/>
        <v>100.31</v>
      </c>
      <c r="AT6" s="69" t="str">
        <f>IF(AT7="","",IF(AT7="-","【-】","【"&amp;SUBSTITUTE(TEXT(AT7,"#,##0.00"),"-","△")&amp;"】"))</f>
        <v>【102.74】</v>
      </c>
      <c r="AU6" s="77">
        <f t="shared" ref="AU6:BD6" si="4">IF(AU7="",NA(),AU7)</f>
        <v>24.6</v>
      </c>
      <c r="AV6" s="77">
        <f t="shared" si="4"/>
        <v>17.32</v>
      </c>
      <c r="AW6" s="77">
        <f t="shared" si="4"/>
        <v>31.25</v>
      </c>
      <c r="AX6" s="77">
        <f t="shared" si="4"/>
        <v>22.67</v>
      </c>
      <c r="AY6" s="77">
        <f t="shared" si="4"/>
        <v>32.299999999999997</v>
      </c>
      <c r="AZ6" s="77">
        <f t="shared" si="4"/>
        <v>37.24</v>
      </c>
      <c r="BA6" s="77">
        <f t="shared" si="4"/>
        <v>33.58</v>
      </c>
      <c r="BB6" s="77">
        <f t="shared" si="4"/>
        <v>35.42</v>
      </c>
      <c r="BC6" s="77">
        <f t="shared" si="4"/>
        <v>39.82</v>
      </c>
      <c r="BD6" s="77">
        <f t="shared" si="4"/>
        <v>41.03</v>
      </c>
      <c r="BE6" s="69" t="str">
        <f>IF(BE7="","",IF(BE7="-","【-】","【"&amp;SUBSTITUTE(TEXT(BE7,"#,##0.00"),"-","△")&amp;"】"))</f>
        <v>【47.19】</v>
      </c>
      <c r="BF6" s="69">
        <f t="shared" ref="BF6:BO6" si="5">IF(BF7="",NA(),BF7)</f>
        <v>0</v>
      </c>
      <c r="BG6" s="69">
        <f t="shared" si="5"/>
        <v>0</v>
      </c>
      <c r="BH6" s="69">
        <f t="shared" si="5"/>
        <v>0</v>
      </c>
      <c r="BI6" s="69">
        <f t="shared" si="5"/>
        <v>0</v>
      </c>
      <c r="BJ6" s="69">
        <f t="shared" si="5"/>
        <v>0</v>
      </c>
      <c r="BK6" s="77">
        <f t="shared" si="5"/>
        <v>783.8</v>
      </c>
      <c r="BL6" s="77">
        <f t="shared" si="5"/>
        <v>778.81</v>
      </c>
      <c r="BM6" s="77">
        <f t="shared" si="5"/>
        <v>718.49</v>
      </c>
      <c r="BN6" s="77">
        <f t="shared" si="5"/>
        <v>743.31</v>
      </c>
      <c r="BO6" s="77">
        <f t="shared" si="5"/>
        <v>796.8</v>
      </c>
      <c r="BP6" s="69" t="str">
        <f>IF(BP7="","",IF(BP7="-","【-】","【"&amp;SUBSTITUTE(TEXT(BP7,"#,##0.00"),"-","△")&amp;"】"))</f>
        <v>【798.10】</v>
      </c>
      <c r="BQ6" s="77">
        <f t="shared" ref="BQ6:BZ6" si="6">IF(BQ7="",NA(),BQ7)</f>
        <v>75.790000000000006</v>
      </c>
      <c r="BR6" s="77">
        <f t="shared" si="6"/>
        <v>76.02</v>
      </c>
      <c r="BS6" s="77">
        <f t="shared" si="6"/>
        <v>68.209999999999994</v>
      </c>
      <c r="BT6" s="77">
        <f t="shared" si="6"/>
        <v>34.619999999999997</v>
      </c>
      <c r="BU6" s="77">
        <f t="shared" si="6"/>
        <v>53.45</v>
      </c>
      <c r="BV6" s="77">
        <f t="shared" si="6"/>
        <v>68.11</v>
      </c>
      <c r="BW6" s="77">
        <f t="shared" si="6"/>
        <v>67.23</v>
      </c>
      <c r="BX6" s="77">
        <f t="shared" si="6"/>
        <v>61.82</v>
      </c>
      <c r="BY6" s="77">
        <f t="shared" si="6"/>
        <v>61.15</v>
      </c>
      <c r="BZ6" s="77">
        <f t="shared" si="6"/>
        <v>58.41</v>
      </c>
      <c r="CA6" s="69" t="str">
        <f>IF(CA7="","",IF(CA7="-","【-】","【"&amp;SUBSTITUTE(TEXT(CA7,"#,##0.00"),"-","△")&amp;"】"))</f>
        <v>【54.51】</v>
      </c>
      <c r="CB6" s="77">
        <f t="shared" ref="CB6:CK6" si="7">IF(CB7="",NA(),CB7)</f>
        <v>150</v>
      </c>
      <c r="CC6" s="77">
        <f t="shared" si="7"/>
        <v>151.22</v>
      </c>
      <c r="CD6" s="77">
        <f t="shared" si="7"/>
        <v>171.51</v>
      </c>
      <c r="CE6" s="77">
        <f t="shared" si="7"/>
        <v>337.48</v>
      </c>
      <c r="CF6" s="77">
        <f t="shared" si="7"/>
        <v>269.54000000000002</v>
      </c>
      <c r="CG6" s="77">
        <f t="shared" si="7"/>
        <v>222.41</v>
      </c>
      <c r="CH6" s="77">
        <f t="shared" si="7"/>
        <v>228.21</v>
      </c>
      <c r="CI6" s="77">
        <f t="shared" si="7"/>
        <v>246.9</v>
      </c>
      <c r="CJ6" s="77">
        <f t="shared" si="7"/>
        <v>250.43</v>
      </c>
      <c r="CK6" s="77">
        <f t="shared" si="7"/>
        <v>267.33999999999997</v>
      </c>
      <c r="CL6" s="69" t="str">
        <f>IF(CL7="","",IF(CL7="-","【-】","【"&amp;SUBSTITUTE(TEXT(CL7,"#,##0.00"),"-","△")&amp;"】"))</f>
        <v>【286.33】</v>
      </c>
      <c r="CM6" s="77">
        <f t="shared" ref="CM6:CV6" si="8">IF(CM7="",NA(),CM7)</f>
        <v>42.05</v>
      </c>
      <c r="CN6" s="77">
        <f t="shared" si="8"/>
        <v>41.23</v>
      </c>
      <c r="CO6" s="77">
        <f t="shared" si="8"/>
        <v>28.13</v>
      </c>
      <c r="CP6" s="77">
        <f t="shared" si="8"/>
        <v>28.13</v>
      </c>
      <c r="CQ6" s="77">
        <f t="shared" si="8"/>
        <v>28.13</v>
      </c>
      <c r="CR6" s="77">
        <f t="shared" si="8"/>
        <v>55.26</v>
      </c>
      <c r="CS6" s="77">
        <f t="shared" si="8"/>
        <v>54.54</v>
      </c>
      <c r="CT6" s="77">
        <f t="shared" si="8"/>
        <v>52.9</v>
      </c>
      <c r="CU6" s="77">
        <f t="shared" si="8"/>
        <v>52.63</v>
      </c>
      <c r="CV6" s="77">
        <f t="shared" si="8"/>
        <v>52.34</v>
      </c>
      <c r="CW6" s="69" t="str">
        <f>IF(CW7="","",IF(CW7="-","【-】","【"&amp;SUBSTITUTE(TEXT(CW7,"#,##0.00"),"-","△")&amp;"】"))</f>
        <v>【49.92】</v>
      </c>
      <c r="CX6" s="77">
        <f t="shared" ref="CX6:DG6" si="9">IF(CX7="",NA(),CX7)</f>
        <v>90.18</v>
      </c>
      <c r="CY6" s="77">
        <f t="shared" si="9"/>
        <v>90.15</v>
      </c>
      <c r="CZ6" s="77">
        <f t="shared" si="9"/>
        <v>90.47</v>
      </c>
      <c r="DA6" s="77">
        <f t="shared" si="9"/>
        <v>89.89</v>
      </c>
      <c r="DB6" s="77">
        <f t="shared" si="9"/>
        <v>90.44</v>
      </c>
      <c r="DC6" s="77">
        <f t="shared" si="9"/>
        <v>90.52</v>
      </c>
      <c r="DD6" s="77">
        <f t="shared" si="9"/>
        <v>90.3</v>
      </c>
      <c r="DE6" s="77">
        <f t="shared" si="9"/>
        <v>90.3</v>
      </c>
      <c r="DF6" s="77">
        <f t="shared" si="9"/>
        <v>90.32</v>
      </c>
      <c r="DG6" s="77">
        <f t="shared" si="9"/>
        <v>90.05</v>
      </c>
      <c r="DH6" s="69" t="str">
        <f>IF(DH7="","",IF(DH7="-","【-】","【"&amp;SUBSTITUTE(TEXT(DH7,"#,##0.00"),"-","△")&amp;"】"))</f>
        <v>【87.80】</v>
      </c>
      <c r="DI6" s="77">
        <f t="shared" ref="DI6:DR6" si="10">IF(DI7="",NA(),DI7)</f>
        <v>4.2</v>
      </c>
      <c r="DJ6" s="77">
        <f t="shared" si="10"/>
        <v>7.78</v>
      </c>
      <c r="DK6" s="77">
        <f t="shared" si="10"/>
        <v>11.31</v>
      </c>
      <c r="DL6" s="77">
        <f t="shared" si="10"/>
        <v>14.74</v>
      </c>
      <c r="DM6" s="77">
        <f t="shared" si="10"/>
        <v>17.61</v>
      </c>
      <c r="DN6" s="77">
        <f t="shared" si="10"/>
        <v>24.8</v>
      </c>
      <c r="DO6" s="77">
        <f t="shared" si="10"/>
        <v>28.12</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2.e-002</v>
      </c>
      <c r="EK6" s="77">
        <f t="shared" si="12"/>
        <v>1.e-002</v>
      </c>
      <c r="EL6" s="77">
        <f t="shared" si="12"/>
        <v>1.e-002</v>
      </c>
      <c r="EM6" s="77">
        <f t="shared" si="12"/>
        <v>2.e-002</v>
      </c>
      <c r="EN6" s="77">
        <f t="shared" si="12"/>
        <v>2.e-002</v>
      </c>
      <c r="EO6" s="69" t="str">
        <f>IF(EO7="","",IF(EO7="-","【-】","【"&amp;SUBSTITUTE(TEXT(EO7,"#,##0.00"),"-","△")&amp;"】"))</f>
        <v>【0.02】</v>
      </c>
    </row>
    <row r="7" spans="1:148" s="55" customFormat="1">
      <c r="A7" s="56"/>
      <c r="B7" s="62">
        <v>2024</v>
      </c>
      <c r="C7" s="62">
        <v>52132</v>
      </c>
      <c r="D7" s="62">
        <v>46</v>
      </c>
      <c r="E7" s="62">
        <v>17</v>
      </c>
      <c r="F7" s="62">
        <v>5</v>
      </c>
      <c r="G7" s="62">
        <v>0</v>
      </c>
      <c r="H7" s="62" t="s">
        <v>96</v>
      </c>
      <c r="I7" s="62" t="s">
        <v>97</v>
      </c>
      <c r="J7" s="62" t="s">
        <v>98</v>
      </c>
      <c r="K7" s="62" t="s">
        <v>99</v>
      </c>
      <c r="L7" s="62" t="s">
        <v>100</v>
      </c>
      <c r="M7" s="62" t="s">
        <v>101</v>
      </c>
      <c r="N7" s="70" t="s">
        <v>102</v>
      </c>
      <c r="O7" s="70">
        <v>68.489999999999995</v>
      </c>
      <c r="P7" s="70">
        <v>15.2</v>
      </c>
      <c r="Q7" s="70">
        <v>100</v>
      </c>
      <c r="R7" s="70">
        <v>3540</v>
      </c>
      <c r="S7" s="70">
        <v>27834</v>
      </c>
      <c r="T7" s="70">
        <v>1152.76</v>
      </c>
      <c r="U7" s="70">
        <v>24.15</v>
      </c>
      <c r="V7" s="70">
        <v>4194</v>
      </c>
      <c r="W7" s="70">
        <v>3.56</v>
      </c>
      <c r="X7" s="70">
        <v>1178.0899999999999</v>
      </c>
      <c r="Y7" s="70">
        <v>95.69</v>
      </c>
      <c r="Z7" s="70">
        <v>94.56</v>
      </c>
      <c r="AA7" s="70">
        <v>91.1</v>
      </c>
      <c r="AB7" s="70">
        <v>88.84</v>
      </c>
      <c r="AC7" s="70">
        <v>84.92</v>
      </c>
      <c r="AD7" s="70">
        <v>103.09</v>
      </c>
      <c r="AE7" s="70">
        <v>102.11</v>
      </c>
      <c r="AF7" s="70">
        <v>101.91</v>
      </c>
      <c r="AG7" s="70">
        <v>103.07</v>
      </c>
      <c r="AH7" s="70">
        <v>103.04</v>
      </c>
      <c r="AI7" s="70">
        <v>104.3</v>
      </c>
      <c r="AJ7" s="70">
        <v>27.58</v>
      </c>
      <c r="AK7" s="70">
        <v>55.13</v>
      </c>
      <c r="AL7" s="70">
        <v>103.02</v>
      </c>
      <c r="AM7" s="70">
        <v>194</v>
      </c>
      <c r="AN7" s="70">
        <v>261.83</v>
      </c>
      <c r="AO7" s="70">
        <v>101.24</v>
      </c>
      <c r="AP7" s="70">
        <v>124.9</v>
      </c>
      <c r="AQ7" s="70">
        <v>124.8</v>
      </c>
      <c r="AR7" s="70">
        <v>120.64</v>
      </c>
      <c r="AS7" s="70">
        <v>100.31</v>
      </c>
      <c r="AT7" s="70">
        <v>102.74</v>
      </c>
      <c r="AU7" s="70">
        <v>24.6</v>
      </c>
      <c r="AV7" s="70">
        <v>17.32</v>
      </c>
      <c r="AW7" s="70">
        <v>31.25</v>
      </c>
      <c r="AX7" s="70">
        <v>22.67</v>
      </c>
      <c r="AY7" s="70">
        <v>32.299999999999997</v>
      </c>
      <c r="AZ7" s="70">
        <v>37.24</v>
      </c>
      <c r="BA7" s="70">
        <v>33.58</v>
      </c>
      <c r="BB7" s="70">
        <v>35.42</v>
      </c>
      <c r="BC7" s="70">
        <v>39.82</v>
      </c>
      <c r="BD7" s="70">
        <v>41.03</v>
      </c>
      <c r="BE7" s="70">
        <v>47.19</v>
      </c>
      <c r="BF7" s="70">
        <v>0</v>
      </c>
      <c r="BG7" s="70">
        <v>0</v>
      </c>
      <c r="BH7" s="70">
        <v>0</v>
      </c>
      <c r="BI7" s="70">
        <v>0</v>
      </c>
      <c r="BJ7" s="70">
        <v>0</v>
      </c>
      <c r="BK7" s="70">
        <v>783.8</v>
      </c>
      <c r="BL7" s="70">
        <v>778.81</v>
      </c>
      <c r="BM7" s="70">
        <v>718.49</v>
      </c>
      <c r="BN7" s="70">
        <v>743.31</v>
      </c>
      <c r="BO7" s="70">
        <v>796.8</v>
      </c>
      <c r="BP7" s="70">
        <v>798.1</v>
      </c>
      <c r="BQ7" s="70">
        <v>75.790000000000006</v>
      </c>
      <c r="BR7" s="70">
        <v>76.02</v>
      </c>
      <c r="BS7" s="70">
        <v>68.209999999999994</v>
      </c>
      <c r="BT7" s="70">
        <v>34.619999999999997</v>
      </c>
      <c r="BU7" s="70">
        <v>53.45</v>
      </c>
      <c r="BV7" s="70">
        <v>68.11</v>
      </c>
      <c r="BW7" s="70">
        <v>67.23</v>
      </c>
      <c r="BX7" s="70">
        <v>61.82</v>
      </c>
      <c r="BY7" s="70">
        <v>61.15</v>
      </c>
      <c r="BZ7" s="70">
        <v>58.41</v>
      </c>
      <c r="CA7" s="70">
        <v>54.51</v>
      </c>
      <c r="CB7" s="70">
        <v>150</v>
      </c>
      <c r="CC7" s="70">
        <v>151.22</v>
      </c>
      <c r="CD7" s="70">
        <v>171.51</v>
      </c>
      <c r="CE7" s="70">
        <v>337.48</v>
      </c>
      <c r="CF7" s="70">
        <v>269.54000000000002</v>
      </c>
      <c r="CG7" s="70">
        <v>222.41</v>
      </c>
      <c r="CH7" s="70">
        <v>228.21</v>
      </c>
      <c r="CI7" s="70">
        <v>246.9</v>
      </c>
      <c r="CJ7" s="70">
        <v>250.43</v>
      </c>
      <c r="CK7" s="70">
        <v>267.33999999999997</v>
      </c>
      <c r="CL7" s="70">
        <v>286.33</v>
      </c>
      <c r="CM7" s="70">
        <v>42.05</v>
      </c>
      <c r="CN7" s="70">
        <v>41.23</v>
      </c>
      <c r="CO7" s="70">
        <v>28.13</v>
      </c>
      <c r="CP7" s="70">
        <v>28.13</v>
      </c>
      <c r="CQ7" s="70">
        <v>28.13</v>
      </c>
      <c r="CR7" s="70">
        <v>55.26</v>
      </c>
      <c r="CS7" s="70">
        <v>54.54</v>
      </c>
      <c r="CT7" s="70">
        <v>52.9</v>
      </c>
      <c r="CU7" s="70">
        <v>52.63</v>
      </c>
      <c r="CV7" s="70">
        <v>52.34</v>
      </c>
      <c r="CW7" s="70">
        <v>49.92</v>
      </c>
      <c r="CX7" s="70">
        <v>90.18</v>
      </c>
      <c r="CY7" s="70">
        <v>90.15</v>
      </c>
      <c r="CZ7" s="70">
        <v>90.47</v>
      </c>
      <c r="DA7" s="70">
        <v>89.89</v>
      </c>
      <c r="DB7" s="70">
        <v>90.44</v>
      </c>
      <c r="DC7" s="70">
        <v>90.52</v>
      </c>
      <c r="DD7" s="70">
        <v>90.3</v>
      </c>
      <c r="DE7" s="70">
        <v>90.3</v>
      </c>
      <c r="DF7" s="70">
        <v>90.32</v>
      </c>
      <c r="DG7" s="70">
        <v>90.05</v>
      </c>
      <c r="DH7" s="70">
        <v>87.8</v>
      </c>
      <c r="DI7" s="70">
        <v>4.2</v>
      </c>
      <c r="DJ7" s="70">
        <v>7.78</v>
      </c>
      <c r="DK7" s="70">
        <v>11.31</v>
      </c>
      <c r="DL7" s="70">
        <v>14.74</v>
      </c>
      <c r="DM7" s="70">
        <v>17.61</v>
      </c>
      <c r="DN7" s="70">
        <v>24.8</v>
      </c>
      <c r="DO7" s="70">
        <v>28.12</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2.e-002</v>
      </c>
      <c r="EK7" s="70">
        <v>1.e-002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2025-12-23T06:16:40Z</dcterms:created>
  <dcterms:modified xsi:type="dcterms:W3CDTF">2026-02-26T04:25:02Z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5.0.5.0</vt:lpwstr>
    </vt:vector>
  </property>
  <property fmtid="{DCFEDD21-7773-49B2-8022-6FC58DB5260B}" pid="3" name="LastSavedVersion">
    <vt:lpwstr>5.0.5.0</vt:lpwstr>
  </property>
  <property fmtid="{DCFEDD21-7773-49B2-8022-6FC58DB5260B}" pid="4" name="LastSavedDate">
    <vt:filetime>2026-02-26T04:25:02Z</vt:filetime>
  </property>
</Properties>
</file>