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/LjnuUjKtwRzQc53oP18Lutk768+RHpa3Z19SDfKGmraTZgY8FVf1Jr2j1BXsFR50MmMy6l0oWDh/I9jXRcdPQ==" workbookSaltValue="IccA87TwVElKfjSfKUxngw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<sst xmlns="http://schemas.openxmlformats.org/spreadsheetml/2006/main" xmlns:r="http://schemas.openxmlformats.org/officeDocument/2006/relationships" count="114" uniqueCount="114">
  <si>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</si>
  <si>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</si>
  <si>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</si>
  <si>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</si>
  <si>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</si>
  <si>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</si>
  <si>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</si>
  <si>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</si>
  <si>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</si>
  <si>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</si>
  <si>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</si>
  <si>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</si>
  <si>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</si>
  <si>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</si>
  <si>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</si>
  <si>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</si>
  <si>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</si>
  <si>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</si>
  <si>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</si>
  <si>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</si>
  <si>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</si>
  <si>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</si>
  <si>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</si>
  <si>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</si>
  <si>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</si>
  <si>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</si>
  <si>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</si>
  <si>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</si>
  <si>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</si>
  <si>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</si>
  <si>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</si>
  <si>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</si>
  <si>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</si>
  <si>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</si>
  <si>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</si>
  <si>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</si>
  <si>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</si>
  <si>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</si>
  <si>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</si>
  <si>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</si>
  <si>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</si>
  <si>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</si>
  <si>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</si>
  <si>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</si>
  <si>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</si>
  <si>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</si>
  <si>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</si>
  <si>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</si>
  <si>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</si>
  <si>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</si>
  <si>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</si>
  <si>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</si>
  <si>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</si>
  <si>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</si>
  <si>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</si>
  <si>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</si>
  <si>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</si>
  <si>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</si>
  <si>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</si>
  <si>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</si>
  <si>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</si>
  <si>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</si>
  <si>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</si>
  <si>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</si>
  <si>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</si>
  <si>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</si>
  <si>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</si>
  <si>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</si>
  <si>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</si>
  <si>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</si>
  <si>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</si>
  <si>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</si>
  <si>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</si>
  <si>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</si>
  <si>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</si>
  <si>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</si>
  <si>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</si>
  <si>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</si>
  <si>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</si>
  <si>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</si>
  <si>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</si>
  <si>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</si>
  <si>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</si>
  <si>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</si>
  <si>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</si>
  <si>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</si>
  <si>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</si>
  <si>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</si>
  <si>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</si>
  <si>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</si>
  <si>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</si>
  <si>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</si>
  <si>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</si>
  <si>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</si>
  <si>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</si>
  <si>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秋田県　北秋田市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</si>
  <si>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</si>
  <si>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</si>
  <si>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</si>
  <si>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</si>
  <si>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</si>
  <si>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</si>
  <si>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</si>
  <si>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</si>
  <si>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</si>
  <si>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</si>
  <si>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</si>
  <si>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</si>
  <si>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</si>
  <si>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</si>
  <si>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</si>
  <si>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使用料改定の影響もあり経費回収率が対前年比で改善したが、依然汚水処理費を賄うには及ばず、一般会計繰入金の割合が多い状況。
経常経費の削減や、修繕費用の平準化を図りながら、計画的な投資や維持管理を行う。</t>
  </si>
  <si>
    <t>①類似団体より低い比率であり、値としては老朽化はそれほど進んでいないが、建設開始から30年以上経過しているため、今後は耐用年数を迎える資産を計画的に更新していく。
②管渠更新の時期を迎えていない。
③新規で布設した管渠は1.03ｋｍである。</t>
    <rPh sb="36" eb="38">
      <t>ケンセツ</t>
    </rPh>
    <rPh sb="38" eb="40">
      <t>カイシ</t>
    </rPh>
    <phoneticPr fontId="1"/>
  </si>
  <si>
    <r>
      <t>①令和６年度10月請求分から使用料改定を行ったが、収入の内訳は一般会計繰入金が多い状態。
②欠損金を処理していないため、純損失が累積していく。使用料改定の影響で昨年度より損失額は減少した。
③流動負債は翌年度償還元金が大部分を占め、年度末時点の流動資産では賄えていない。</t>
    </r>
    <r>
      <rPr>
        <sz val="11"/>
        <color rgb="FFFF0000"/>
        <rFont val="ＭＳ ゴシック"/>
      </rPr>
      <t xml:space="preserve">
</t>
    </r>
    <r>
      <rPr>
        <sz val="11"/>
        <color auto="1"/>
        <rFont val="ＭＳ ゴシック"/>
      </rPr>
      <t xml:space="preserve">⑤使用料改定の効果が見られ昨年度より改善したが、維持管理費を賄うには至らない。
⑥有収水量、汚水処理費共に大きな変化が無く、昨年度と同等値に推移している。
⑦類似団体より高い比率ではあるが、し尿処理施設からの受入が多いことが要因としてあげられる。
⑧徐々に増加傾向にあるが、類似団体との比較では低い。面整備が終盤に来ており、今後大きな変化はないと見込まれる。
</t>
    </r>
    <rPh sb="1" eb="3">
      <t>レイワ</t>
    </rPh>
    <rPh sb="4" eb="6">
      <t>ネンド</t>
    </rPh>
    <rPh sb="8" eb="9">
      <t>ガツ</t>
    </rPh>
    <rPh sb="9" eb="12">
      <t>セイキュウブン</t>
    </rPh>
    <rPh sb="14" eb="17">
      <t>シヨウリョウ</t>
    </rPh>
    <rPh sb="17" eb="19">
      <t>カイテイ</t>
    </rPh>
    <rPh sb="20" eb="21">
      <t>オコナ</t>
    </rPh>
    <rPh sb="25" eb="27">
      <t>シュウニュウ</t>
    </rPh>
    <rPh sb="28" eb="30">
      <t>ウチワケ</t>
    </rPh>
    <rPh sb="103" eb="106">
      <t>ヨクネンド</t>
    </rPh>
    <rPh sb="106" eb="108">
      <t>ショウカン</t>
    </rPh>
    <rPh sb="108" eb="110">
      <t>ガンキン</t>
    </rPh>
    <rPh sb="118" eb="120">
      <t>ネンド</t>
    </rPh>
    <rPh sb="120" eb="121">
      <t>マツ</t>
    </rPh>
    <rPh sb="121" eb="123">
      <t>ジテン</t>
    </rPh>
    <rPh sb="124" eb="126">
      <t>リュウドウ</t>
    </rPh>
    <rPh sb="126" eb="128">
      <t>シサン</t>
    </rPh>
    <rPh sb="181" eb="185">
      <t>ユウシュウスイリョウ</t>
    </rPh>
    <rPh sb="186" eb="188">
      <t>オスイ</t>
    </rPh>
    <rPh sb="188" eb="191">
      <t>ショリヒ</t>
    </rPh>
    <rPh sb="191" eb="192">
      <t>トモ</t>
    </rPh>
    <rPh sb="193" eb="194">
      <t>オオ</t>
    </rPh>
    <rPh sb="196" eb="198">
      <t>ヘンカ</t>
    </rPh>
    <rPh sb="199" eb="200">
      <t>ナ</t>
    </rPh>
    <rPh sb="202" eb="205">
      <t>サクネンド</t>
    </rPh>
    <rPh sb="206" eb="208">
      <t>ドウトウ</t>
    </rPh>
    <rPh sb="208" eb="209">
      <t>チ</t>
    </rPh>
    <rPh sb="210" eb="212">
      <t>スイイ</t>
    </rPh>
    <rPh sb="267" eb="269">
      <t>ジョジョ</t>
    </rPh>
    <rPh sb="270" eb="272">
      <t>ゾウカ</t>
    </rPh>
    <rPh sb="272" eb="274">
      <t>ケイコウ</t>
    </rPh>
    <rPh sb="279" eb="281">
      <t>ルイジ</t>
    </rPh>
    <rPh sb="281" eb="283">
      <t>ダンタイ</t>
    </rPh>
    <rPh sb="285" eb="287">
      <t>ヒカク</t>
    </rPh>
    <rPh sb="289" eb="290">
      <t>ヒク</t>
    </rPh>
    <rPh sb="292" eb="293">
      <t>メン</t>
    </rPh>
    <rPh sb="293" eb="295">
      <t>セイビ</t>
    </rPh>
    <rPh sb="296" eb="298">
      <t>シュウバン</t>
    </rPh>
    <rPh sb="299" eb="300">
      <t>キ</t>
    </rPh>
    <rPh sb="304" eb="306">
      <t>コンゴ</t>
    </rPh>
    <rPh sb="306" eb="307">
      <t>オオ</t>
    </rPh>
    <rPh sb="309" eb="311">
      <t>ヘンカ</t>
    </rPh>
    <rPh sb="315" eb="317">
      <t>ミコ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</si>
</sst>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0.65</c:v>
                </c:pt>
                <c:pt idx="4" formatCode="#,##0.00;&quot;△&quot;#,##0.00;&quot;-&quot;">
                  <c:v>0.6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0.1</c:v>
                </c:pt>
                <c:pt idx="2">
                  <c:v>9.e-002</c:v>
                </c:pt>
                <c:pt idx="3">
                  <c:v>0.1</c:v>
                </c:pt>
                <c:pt idx="4">
                  <c:v>4.e-002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79.48</c:v>
                </c:pt>
                <c:pt idx="1">
                  <c:v>80.98</c:v>
                </c:pt>
                <c:pt idx="2">
                  <c:v>70.290000000000006</c:v>
                </c:pt>
                <c:pt idx="3">
                  <c:v>70.290000000000006</c:v>
                </c:pt>
                <c:pt idx="4">
                  <c:v>70.290000000000006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49.47</c:v>
                </c:pt>
                <c:pt idx="1">
                  <c:v>48.19</c:v>
                </c:pt>
                <c:pt idx="2">
                  <c:v>47.32</c:v>
                </c:pt>
                <c:pt idx="3">
                  <c:v>48.03</c:v>
                </c:pt>
                <c:pt idx="4">
                  <c:v>48.92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71.92</c:v>
                </c:pt>
                <c:pt idx="1">
                  <c:v>73.05</c:v>
                </c:pt>
                <c:pt idx="2">
                  <c:v>74.72</c:v>
                </c:pt>
                <c:pt idx="3">
                  <c:v>74.959999999999994</c:v>
                </c:pt>
                <c:pt idx="4">
                  <c:v>75.94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82.06</c:v>
                </c:pt>
                <c:pt idx="1">
                  <c:v>82.26</c:v>
                </c:pt>
                <c:pt idx="2">
                  <c:v>81.33</c:v>
                </c:pt>
                <c:pt idx="3">
                  <c:v>80.95</c:v>
                </c:pt>
                <c:pt idx="4">
                  <c:v>80.760000000000005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101.26</c:v>
                </c:pt>
                <c:pt idx="1">
                  <c:v>102.85</c:v>
                </c:pt>
                <c:pt idx="2">
                  <c:v>99.85</c:v>
                </c:pt>
                <c:pt idx="3">
                  <c:v>93.46</c:v>
                </c:pt>
                <c:pt idx="4">
                  <c:v>96.06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107.81</c:v>
                </c:pt>
                <c:pt idx="1">
                  <c:v>107.54</c:v>
                </c:pt>
                <c:pt idx="2">
                  <c:v>107.19</c:v>
                </c:pt>
                <c:pt idx="3">
                  <c:v>107.04</c:v>
                </c:pt>
                <c:pt idx="4">
                  <c:v>107.83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3.09</c:v>
                </c:pt>
                <c:pt idx="1">
                  <c:v>5.99</c:v>
                </c:pt>
                <c:pt idx="2">
                  <c:v>8.9</c:v>
                </c:pt>
                <c:pt idx="3">
                  <c:v>11.65</c:v>
                </c:pt>
                <c:pt idx="4">
                  <c:v>14.45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19.93</c:v>
                </c:pt>
                <c:pt idx="1">
                  <c:v>21.94</c:v>
                </c:pt>
                <c:pt idx="2">
                  <c:v>22.89</c:v>
                </c:pt>
                <c:pt idx="3">
                  <c:v>23.37</c:v>
                </c:pt>
                <c:pt idx="4">
                  <c:v>22.1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15.45</c:v>
                </c:pt>
                <c:pt idx="4" formatCode="#,##0.00;&quot;△&quot;#,##0.00;&quot;-&quot;">
                  <c:v>26.81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18.2</c:v>
                </c:pt>
                <c:pt idx="1">
                  <c:v>19.059999999999999</c:v>
                </c:pt>
                <c:pt idx="2">
                  <c:v>31.07</c:v>
                </c:pt>
                <c:pt idx="3">
                  <c:v>37.43</c:v>
                </c:pt>
                <c:pt idx="4">
                  <c:v>30.17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37.71</c:v>
                </c:pt>
                <c:pt idx="1">
                  <c:v>48.67</c:v>
                </c:pt>
                <c:pt idx="2">
                  <c:v>41.07</c:v>
                </c:pt>
                <c:pt idx="3">
                  <c:v>39.409999999999997</c:v>
                </c:pt>
                <c:pt idx="4">
                  <c:v>28.09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48.56</c:v>
                </c:pt>
                <c:pt idx="1">
                  <c:v>47.58</c:v>
                </c:pt>
                <c:pt idx="2">
                  <c:v>51.09</c:v>
                </c:pt>
                <c:pt idx="3">
                  <c:v>57.42</c:v>
                </c:pt>
                <c:pt idx="4">
                  <c:v>56.13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1245.0999999999999</c:v>
                </c:pt>
                <c:pt idx="1">
                  <c:v>1108.8</c:v>
                </c:pt>
                <c:pt idx="2">
                  <c:v>1194.56</c:v>
                </c:pt>
                <c:pt idx="3">
                  <c:v>1174.6099999999999</c:v>
                </c:pt>
                <c:pt idx="4">
                  <c:v>1343.89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98.68</c:v>
                </c:pt>
                <c:pt idx="1">
                  <c:v>102.04</c:v>
                </c:pt>
                <c:pt idx="2">
                  <c:v>97</c:v>
                </c:pt>
                <c:pt idx="3">
                  <c:v>84.7</c:v>
                </c:pt>
                <c:pt idx="4">
                  <c:v>94.05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79.77</c:v>
                </c:pt>
                <c:pt idx="1">
                  <c:v>79.63</c:v>
                </c:pt>
                <c:pt idx="2">
                  <c:v>76.78</c:v>
                </c:pt>
                <c:pt idx="3">
                  <c:v>75.41</c:v>
                </c:pt>
                <c:pt idx="4">
                  <c:v>72.84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205.76</c:v>
                </c:pt>
                <c:pt idx="1">
                  <c:v>169.29</c:v>
                </c:pt>
                <c:pt idx="2">
                  <c:v>174.7</c:v>
                </c:pt>
                <c:pt idx="3">
                  <c:v>199.4</c:v>
                </c:pt>
                <c:pt idx="4">
                  <c:v>195.82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214.56</c:v>
                </c:pt>
                <c:pt idx="1">
                  <c:v>213.66</c:v>
                </c:pt>
                <c:pt idx="2">
                  <c:v>224.31</c:v>
                </c:pt>
                <c:pt idx="3">
                  <c:v>223.48</c:v>
                </c:pt>
                <c:pt idx="4">
                  <c:v>232.33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49580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402455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8355330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2308205" y="27908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49580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402455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8355330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2308205" y="6562725"/>
          <a:ext cx="36893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49580" y="10677525"/>
          <a:ext cx="47434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5720080" y="10677525"/>
          <a:ext cx="47434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0990580" y="10677525"/>
          <a:ext cx="474345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443605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【105.36】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7396480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1349355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【82.75】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5302230" y="29622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【602.56】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5302230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【96.00】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1349355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【60.13】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7396480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【140.98】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443605" y="67341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497705" y="108489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【42.20】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9785350" y="108489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5038705" y="10848975"/>
          <a:ext cx="69532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秋田県　北秋田市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7</v>
      </c>
      <c r="C7" s="5"/>
      <c r="D7" s="5"/>
      <c r="E7" s="5"/>
      <c r="F7" s="5"/>
      <c r="G7" s="5"/>
      <c r="H7" s="5"/>
      <c r="I7" s="5" t="s">
        <v>13</v>
      </c>
      <c r="J7" s="5"/>
      <c r="K7" s="5"/>
      <c r="L7" s="5"/>
      <c r="M7" s="5"/>
      <c r="N7" s="5"/>
      <c r="O7" s="5"/>
      <c r="P7" s="5" t="s">
        <v>6</v>
      </c>
      <c r="Q7" s="5"/>
      <c r="R7" s="5"/>
      <c r="S7" s="5"/>
      <c r="T7" s="5"/>
      <c r="U7" s="5"/>
      <c r="V7" s="5"/>
      <c r="W7" s="5" t="s">
        <v>15</v>
      </c>
      <c r="X7" s="5"/>
      <c r="Y7" s="5"/>
      <c r="Z7" s="5"/>
      <c r="AA7" s="5"/>
      <c r="AB7" s="5"/>
      <c r="AC7" s="5"/>
      <c r="AD7" s="5" t="s">
        <v>5</v>
      </c>
      <c r="AE7" s="5"/>
      <c r="AF7" s="5"/>
      <c r="AG7" s="5"/>
      <c r="AH7" s="5"/>
      <c r="AI7" s="5"/>
      <c r="AJ7" s="5"/>
      <c r="AK7" s="3"/>
      <c r="AL7" s="5" t="s">
        <v>16</v>
      </c>
      <c r="AM7" s="5"/>
      <c r="AN7" s="5"/>
      <c r="AO7" s="5"/>
      <c r="AP7" s="5"/>
      <c r="AQ7" s="5"/>
      <c r="AR7" s="5"/>
      <c r="AS7" s="5"/>
      <c r="AT7" s="5" t="s">
        <v>11</v>
      </c>
      <c r="AU7" s="5"/>
      <c r="AV7" s="5"/>
      <c r="AW7" s="5"/>
      <c r="AX7" s="5"/>
      <c r="AY7" s="5"/>
      <c r="AZ7" s="5"/>
      <c r="BA7" s="5"/>
      <c r="BB7" s="5" t="s">
        <v>17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18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公共下水道</v>
      </c>
      <c r="Q8" s="6"/>
      <c r="R8" s="6"/>
      <c r="S8" s="6"/>
      <c r="T8" s="6"/>
      <c r="U8" s="6"/>
      <c r="V8" s="6"/>
      <c r="W8" s="6" t="str">
        <f>データ!L6</f>
        <v>Cd2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27834</v>
      </c>
      <c r="AM8" s="21"/>
      <c r="AN8" s="21"/>
      <c r="AO8" s="21"/>
      <c r="AP8" s="21"/>
      <c r="AQ8" s="21"/>
      <c r="AR8" s="21"/>
      <c r="AS8" s="21"/>
      <c r="AT8" s="7">
        <f>データ!T6</f>
        <v>1152.76</v>
      </c>
      <c r="AU8" s="7"/>
      <c r="AV8" s="7"/>
      <c r="AW8" s="7"/>
      <c r="AX8" s="7"/>
      <c r="AY8" s="7"/>
      <c r="AZ8" s="7"/>
      <c r="BA8" s="7"/>
      <c r="BB8" s="7">
        <f>データ!U6</f>
        <v>24.15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12</v>
      </c>
      <c r="BM8" s="37"/>
      <c r="BN8" s="44" t="s">
        <v>20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22</v>
      </c>
      <c r="C9" s="5"/>
      <c r="D9" s="5"/>
      <c r="E9" s="5"/>
      <c r="F9" s="5"/>
      <c r="G9" s="5"/>
      <c r="H9" s="5"/>
      <c r="I9" s="5" t="s">
        <v>23</v>
      </c>
      <c r="J9" s="5"/>
      <c r="K9" s="5"/>
      <c r="L9" s="5"/>
      <c r="M9" s="5"/>
      <c r="N9" s="5"/>
      <c r="O9" s="5"/>
      <c r="P9" s="5" t="s">
        <v>25</v>
      </c>
      <c r="Q9" s="5"/>
      <c r="R9" s="5"/>
      <c r="S9" s="5"/>
      <c r="T9" s="5"/>
      <c r="U9" s="5"/>
      <c r="V9" s="5"/>
      <c r="W9" s="5" t="s">
        <v>26</v>
      </c>
      <c r="X9" s="5"/>
      <c r="Y9" s="5"/>
      <c r="Z9" s="5"/>
      <c r="AA9" s="5"/>
      <c r="AB9" s="5"/>
      <c r="AC9" s="5"/>
      <c r="AD9" s="5" t="s">
        <v>21</v>
      </c>
      <c r="AE9" s="5"/>
      <c r="AF9" s="5"/>
      <c r="AG9" s="5"/>
      <c r="AH9" s="5"/>
      <c r="AI9" s="5"/>
      <c r="AJ9" s="5"/>
      <c r="AK9" s="3"/>
      <c r="AL9" s="5" t="s">
        <v>29</v>
      </c>
      <c r="AM9" s="5"/>
      <c r="AN9" s="5"/>
      <c r="AO9" s="5"/>
      <c r="AP9" s="5"/>
      <c r="AQ9" s="5"/>
      <c r="AR9" s="5"/>
      <c r="AS9" s="5"/>
      <c r="AT9" s="5" t="s">
        <v>30</v>
      </c>
      <c r="AU9" s="5"/>
      <c r="AV9" s="5"/>
      <c r="AW9" s="5"/>
      <c r="AX9" s="5"/>
      <c r="AY9" s="5"/>
      <c r="AZ9" s="5"/>
      <c r="BA9" s="5"/>
      <c r="BB9" s="5" t="s">
        <v>33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34</v>
      </c>
      <c r="BM9" s="38"/>
      <c r="BN9" s="45" t="s">
        <v>36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55.25</v>
      </c>
      <c r="J10" s="7"/>
      <c r="K10" s="7"/>
      <c r="L10" s="7"/>
      <c r="M10" s="7"/>
      <c r="N10" s="7"/>
      <c r="O10" s="7"/>
      <c r="P10" s="7">
        <f>データ!P6</f>
        <v>53.05</v>
      </c>
      <c r="Q10" s="7"/>
      <c r="R10" s="7"/>
      <c r="S10" s="7"/>
      <c r="T10" s="7"/>
      <c r="U10" s="7"/>
      <c r="V10" s="7"/>
      <c r="W10" s="7">
        <f>データ!Q6</f>
        <v>95.44</v>
      </c>
      <c r="X10" s="7"/>
      <c r="Y10" s="7"/>
      <c r="Z10" s="7"/>
      <c r="AA10" s="7"/>
      <c r="AB10" s="7"/>
      <c r="AC10" s="7"/>
      <c r="AD10" s="21">
        <f>データ!R6</f>
        <v>3540</v>
      </c>
      <c r="AE10" s="21"/>
      <c r="AF10" s="21"/>
      <c r="AG10" s="21"/>
      <c r="AH10" s="21"/>
      <c r="AI10" s="21"/>
      <c r="AJ10" s="21"/>
      <c r="AK10" s="2"/>
      <c r="AL10" s="21">
        <f>データ!V6</f>
        <v>14634</v>
      </c>
      <c r="AM10" s="21"/>
      <c r="AN10" s="21"/>
      <c r="AO10" s="21"/>
      <c r="AP10" s="21"/>
      <c r="AQ10" s="21"/>
      <c r="AR10" s="21"/>
      <c r="AS10" s="21"/>
      <c r="AT10" s="7">
        <f>データ!W6</f>
        <v>8.1</v>
      </c>
      <c r="AU10" s="7"/>
      <c r="AV10" s="7"/>
      <c r="AW10" s="7"/>
      <c r="AX10" s="7"/>
      <c r="AY10" s="7"/>
      <c r="AZ10" s="7"/>
      <c r="BA10" s="7"/>
      <c r="BB10" s="7">
        <f>データ!X6</f>
        <v>1806.67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37</v>
      </c>
      <c r="BM10" s="39"/>
      <c r="BN10" s="46" t="s">
        <v>39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40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41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113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43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112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10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9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111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44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45</v>
      </c>
      <c r="C84" s="12"/>
      <c r="D84" s="12"/>
      <c r="E84" s="12" t="s">
        <v>47</v>
      </c>
      <c r="F84" s="12" t="s">
        <v>48</v>
      </c>
      <c r="G84" s="12" t="s">
        <v>49</v>
      </c>
      <c r="H84" s="12" t="s">
        <v>42</v>
      </c>
      <c r="I84" s="12" t="s">
        <v>8</v>
      </c>
      <c r="J84" s="12" t="s">
        <v>50</v>
      </c>
      <c r="K84" s="12" t="s">
        <v>51</v>
      </c>
      <c r="L84" s="12" t="s">
        <v>32</v>
      </c>
      <c r="M84" s="12" t="s">
        <v>35</v>
      </c>
      <c r="N84" s="12" t="s">
        <v>53</v>
      </c>
      <c r="O84" s="12" t="s">
        <v>55</v>
      </c>
    </row>
    <row r="85" spans="1:78" hidden="1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pXXdzuh+QngUZYWCX+UFKpoXmzcyG3giR48r65qrlhqRZiSt9DfJUkrq0p3wP0M9K2+qVRcBWdE6YiPII8Davw==" saltValue="/NEyS8RbVnddPkvzOqQOew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56</v>
      </c>
      <c r="Y1" s="74">
        <v>1</v>
      </c>
      <c r="Z1" s="74">
        <v>1</v>
      </c>
      <c r="AA1" s="74">
        <v>1</v>
      </c>
      <c r="AB1" s="74">
        <v>1</v>
      </c>
      <c r="AC1" s="74">
        <v>1</v>
      </c>
      <c r="AD1" s="74">
        <v>1</v>
      </c>
      <c r="AE1" s="74">
        <v>1</v>
      </c>
      <c r="AF1" s="74">
        <v>1</v>
      </c>
      <c r="AG1" s="74">
        <v>1</v>
      </c>
      <c r="AH1" s="74">
        <v>1</v>
      </c>
      <c r="AI1" s="74"/>
      <c r="AJ1" s="74">
        <v>1</v>
      </c>
      <c r="AK1" s="74">
        <v>1</v>
      </c>
      <c r="AL1" s="74">
        <v>1</v>
      </c>
      <c r="AM1" s="74">
        <v>1</v>
      </c>
      <c r="AN1" s="74">
        <v>1</v>
      </c>
      <c r="AO1" s="74">
        <v>1</v>
      </c>
      <c r="AP1" s="74">
        <v>1</v>
      </c>
      <c r="AQ1" s="74">
        <v>1</v>
      </c>
      <c r="AR1" s="74">
        <v>1</v>
      </c>
      <c r="AS1" s="74">
        <v>1</v>
      </c>
      <c r="AT1" s="74"/>
      <c r="AU1" s="74">
        <v>1</v>
      </c>
      <c r="AV1" s="74">
        <v>1</v>
      </c>
      <c r="AW1" s="74">
        <v>1</v>
      </c>
      <c r="AX1" s="74">
        <v>1</v>
      </c>
      <c r="AY1" s="74">
        <v>1</v>
      </c>
      <c r="AZ1" s="74">
        <v>1</v>
      </c>
      <c r="BA1" s="74">
        <v>1</v>
      </c>
      <c r="BB1" s="74">
        <v>1</v>
      </c>
      <c r="BC1" s="74">
        <v>1</v>
      </c>
      <c r="BD1" s="74">
        <v>1</v>
      </c>
      <c r="BE1" s="74"/>
      <c r="BF1" s="74">
        <v>1</v>
      </c>
      <c r="BG1" s="74">
        <v>1</v>
      </c>
      <c r="BH1" s="74">
        <v>1</v>
      </c>
      <c r="BI1" s="74">
        <v>1</v>
      </c>
      <c r="BJ1" s="74">
        <v>1</v>
      </c>
      <c r="BK1" s="74">
        <v>1</v>
      </c>
      <c r="BL1" s="74">
        <v>1</v>
      </c>
      <c r="BM1" s="74">
        <v>1</v>
      </c>
      <c r="BN1" s="74">
        <v>1</v>
      </c>
      <c r="BO1" s="74">
        <v>1</v>
      </c>
      <c r="BP1" s="74"/>
      <c r="BQ1" s="74">
        <v>1</v>
      </c>
      <c r="BR1" s="74">
        <v>1</v>
      </c>
      <c r="BS1" s="74">
        <v>1</v>
      </c>
      <c r="BT1" s="74">
        <v>1</v>
      </c>
      <c r="BU1" s="74">
        <v>1</v>
      </c>
      <c r="BV1" s="74">
        <v>1</v>
      </c>
      <c r="BW1" s="74">
        <v>1</v>
      </c>
      <c r="BX1" s="74">
        <v>1</v>
      </c>
      <c r="BY1" s="74">
        <v>1</v>
      </c>
      <c r="BZ1" s="74">
        <v>1</v>
      </c>
      <c r="CA1" s="74"/>
      <c r="CB1" s="74">
        <v>1</v>
      </c>
      <c r="CC1" s="74">
        <v>1</v>
      </c>
      <c r="CD1" s="74">
        <v>1</v>
      </c>
      <c r="CE1" s="74">
        <v>1</v>
      </c>
      <c r="CF1" s="74">
        <v>1</v>
      </c>
      <c r="CG1" s="74">
        <v>1</v>
      </c>
      <c r="CH1" s="74">
        <v>1</v>
      </c>
      <c r="CI1" s="74">
        <v>1</v>
      </c>
      <c r="CJ1" s="74">
        <v>1</v>
      </c>
      <c r="CK1" s="74">
        <v>1</v>
      </c>
      <c r="CL1" s="74"/>
      <c r="CM1" s="74">
        <v>1</v>
      </c>
      <c r="CN1" s="74">
        <v>1</v>
      </c>
      <c r="CO1" s="74">
        <v>1</v>
      </c>
      <c r="CP1" s="74">
        <v>1</v>
      </c>
      <c r="CQ1" s="74">
        <v>1</v>
      </c>
      <c r="CR1" s="74">
        <v>1</v>
      </c>
      <c r="CS1" s="74">
        <v>1</v>
      </c>
      <c r="CT1" s="74">
        <v>1</v>
      </c>
      <c r="CU1" s="74">
        <v>1</v>
      </c>
      <c r="CV1" s="74">
        <v>1</v>
      </c>
      <c r="CW1" s="74"/>
      <c r="CX1" s="74">
        <v>1</v>
      </c>
      <c r="CY1" s="74">
        <v>1</v>
      </c>
      <c r="CZ1" s="74">
        <v>1</v>
      </c>
      <c r="DA1" s="74">
        <v>1</v>
      </c>
      <c r="DB1" s="74">
        <v>1</v>
      </c>
      <c r="DC1" s="74">
        <v>1</v>
      </c>
      <c r="DD1" s="74">
        <v>1</v>
      </c>
      <c r="DE1" s="74">
        <v>1</v>
      </c>
      <c r="DF1" s="74">
        <v>1</v>
      </c>
      <c r="DG1" s="74">
        <v>1</v>
      </c>
      <c r="DH1" s="74"/>
      <c r="DI1" s="74">
        <v>1</v>
      </c>
      <c r="DJ1" s="74">
        <v>1</v>
      </c>
      <c r="DK1" s="74">
        <v>1</v>
      </c>
      <c r="DL1" s="74">
        <v>1</v>
      </c>
      <c r="DM1" s="74">
        <v>1</v>
      </c>
      <c r="DN1" s="74">
        <v>1</v>
      </c>
      <c r="DO1" s="74">
        <v>1</v>
      </c>
      <c r="DP1" s="74">
        <v>1</v>
      </c>
      <c r="DQ1" s="74">
        <v>1</v>
      </c>
      <c r="DR1" s="74">
        <v>1</v>
      </c>
      <c r="DS1" s="74"/>
      <c r="DT1" s="74">
        <v>1</v>
      </c>
      <c r="DU1" s="74">
        <v>1</v>
      </c>
      <c r="DV1" s="74">
        <v>1</v>
      </c>
      <c r="DW1" s="74">
        <v>1</v>
      </c>
      <c r="DX1" s="74">
        <v>1</v>
      </c>
      <c r="DY1" s="74">
        <v>1</v>
      </c>
      <c r="DZ1" s="74">
        <v>1</v>
      </c>
      <c r="EA1" s="74">
        <v>1</v>
      </c>
      <c r="EB1" s="74">
        <v>1</v>
      </c>
      <c r="EC1" s="74">
        <v>1</v>
      </c>
      <c r="ED1" s="74"/>
      <c r="EE1" s="74">
        <v>1</v>
      </c>
      <c r="EF1" s="74">
        <v>1</v>
      </c>
      <c r="EG1" s="74">
        <v>1</v>
      </c>
      <c r="EH1" s="74">
        <v>1</v>
      </c>
      <c r="EI1" s="74">
        <v>1</v>
      </c>
      <c r="EJ1" s="74">
        <v>1</v>
      </c>
      <c r="EK1" s="74">
        <v>1</v>
      </c>
      <c r="EL1" s="74">
        <v>1</v>
      </c>
      <c r="EM1" s="74">
        <v>1</v>
      </c>
      <c r="EN1" s="74">
        <v>1</v>
      </c>
      <c r="EO1" s="74"/>
    </row>
    <row r="2" spans="1:148">
      <c r="A2" s="56" t="s">
        <v>57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8">
      <c r="A3" s="56" t="s">
        <v>19</v>
      </c>
      <c r="B3" s="58" t="s">
        <v>31</v>
      </c>
      <c r="C3" s="58" t="s">
        <v>59</v>
      </c>
      <c r="D3" s="58" t="s">
        <v>38</v>
      </c>
      <c r="E3" s="58" t="s">
        <v>4</v>
      </c>
      <c r="F3" s="58" t="s">
        <v>3</v>
      </c>
      <c r="G3" s="58" t="s">
        <v>24</v>
      </c>
      <c r="H3" s="64" t="s">
        <v>60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72"/>
      <c r="Y3" s="75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10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>
      <c r="A4" s="56" t="s">
        <v>61</v>
      </c>
      <c r="B4" s="59"/>
      <c r="C4" s="59"/>
      <c r="D4" s="59"/>
      <c r="E4" s="59"/>
      <c r="F4" s="59"/>
      <c r="G4" s="59"/>
      <c r="H4" s="6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3"/>
      <c r="Y4" s="76" t="s">
        <v>52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46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27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1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>
      <c r="A5" s="56" t="s">
        <v>68</v>
      </c>
      <c r="B5" s="60"/>
      <c r="C5" s="60"/>
      <c r="D5" s="60"/>
      <c r="E5" s="60"/>
      <c r="F5" s="60"/>
      <c r="G5" s="60"/>
      <c r="H5" s="66" t="s">
        <v>58</v>
      </c>
      <c r="I5" s="66" t="s">
        <v>69</v>
      </c>
      <c r="J5" s="66" t="s">
        <v>70</v>
      </c>
      <c r="K5" s="66" t="s">
        <v>71</v>
      </c>
      <c r="L5" s="66" t="s">
        <v>72</v>
      </c>
      <c r="M5" s="66" t="s">
        <v>5</v>
      </c>
      <c r="N5" s="66" t="s">
        <v>73</v>
      </c>
      <c r="O5" s="66" t="s">
        <v>74</v>
      </c>
      <c r="P5" s="66" t="s">
        <v>75</v>
      </c>
      <c r="Q5" s="66" t="s">
        <v>76</v>
      </c>
      <c r="R5" s="66" t="s">
        <v>77</v>
      </c>
      <c r="S5" s="66" t="s">
        <v>78</v>
      </c>
      <c r="T5" s="66" t="s">
        <v>79</v>
      </c>
      <c r="U5" s="66" t="s">
        <v>0</v>
      </c>
      <c r="V5" s="66" t="s">
        <v>80</v>
      </c>
      <c r="W5" s="66" t="s">
        <v>81</v>
      </c>
      <c r="X5" s="66" t="s">
        <v>82</v>
      </c>
      <c r="Y5" s="66" t="s">
        <v>83</v>
      </c>
      <c r="Z5" s="66" t="s">
        <v>84</v>
      </c>
      <c r="AA5" s="66" t="s">
        <v>85</v>
      </c>
      <c r="AB5" s="66" t="s">
        <v>86</v>
      </c>
      <c r="AC5" s="66" t="s">
        <v>87</v>
      </c>
      <c r="AD5" s="66" t="s">
        <v>89</v>
      </c>
      <c r="AE5" s="66" t="s">
        <v>90</v>
      </c>
      <c r="AF5" s="66" t="s">
        <v>91</v>
      </c>
      <c r="AG5" s="66" t="s">
        <v>92</v>
      </c>
      <c r="AH5" s="66" t="s">
        <v>93</v>
      </c>
      <c r="AI5" s="66" t="s">
        <v>45</v>
      </c>
      <c r="AJ5" s="66" t="s">
        <v>83</v>
      </c>
      <c r="AK5" s="66" t="s">
        <v>84</v>
      </c>
      <c r="AL5" s="66" t="s">
        <v>85</v>
      </c>
      <c r="AM5" s="66" t="s">
        <v>86</v>
      </c>
      <c r="AN5" s="66" t="s">
        <v>87</v>
      </c>
      <c r="AO5" s="66" t="s">
        <v>89</v>
      </c>
      <c r="AP5" s="66" t="s">
        <v>90</v>
      </c>
      <c r="AQ5" s="66" t="s">
        <v>91</v>
      </c>
      <c r="AR5" s="66" t="s">
        <v>92</v>
      </c>
      <c r="AS5" s="66" t="s">
        <v>93</v>
      </c>
      <c r="AT5" s="66" t="s">
        <v>88</v>
      </c>
      <c r="AU5" s="66" t="s">
        <v>83</v>
      </c>
      <c r="AV5" s="66" t="s">
        <v>84</v>
      </c>
      <c r="AW5" s="66" t="s">
        <v>85</v>
      </c>
      <c r="AX5" s="66" t="s">
        <v>86</v>
      </c>
      <c r="AY5" s="66" t="s">
        <v>87</v>
      </c>
      <c r="AZ5" s="66" t="s">
        <v>89</v>
      </c>
      <c r="BA5" s="66" t="s">
        <v>90</v>
      </c>
      <c r="BB5" s="66" t="s">
        <v>91</v>
      </c>
      <c r="BC5" s="66" t="s">
        <v>92</v>
      </c>
      <c r="BD5" s="66" t="s">
        <v>93</v>
      </c>
      <c r="BE5" s="66" t="s">
        <v>88</v>
      </c>
      <c r="BF5" s="66" t="s">
        <v>83</v>
      </c>
      <c r="BG5" s="66" t="s">
        <v>84</v>
      </c>
      <c r="BH5" s="66" t="s">
        <v>85</v>
      </c>
      <c r="BI5" s="66" t="s">
        <v>86</v>
      </c>
      <c r="BJ5" s="66" t="s">
        <v>87</v>
      </c>
      <c r="BK5" s="66" t="s">
        <v>89</v>
      </c>
      <c r="BL5" s="66" t="s">
        <v>90</v>
      </c>
      <c r="BM5" s="66" t="s">
        <v>91</v>
      </c>
      <c r="BN5" s="66" t="s">
        <v>92</v>
      </c>
      <c r="BO5" s="66" t="s">
        <v>93</v>
      </c>
      <c r="BP5" s="66" t="s">
        <v>88</v>
      </c>
      <c r="BQ5" s="66" t="s">
        <v>83</v>
      </c>
      <c r="BR5" s="66" t="s">
        <v>84</v>
      </c>
      <c r="BS5" s="66" t="s">
        <v>85</v>
      </c>
      <c r="BT5" s="66" t="s">
        <v>86</v>
      </c>
      <c r="BU5" s="66" t="s">
        <v>87</v>
      </c>
      <c r="BV5" s="66" t="s">
        <v>89</v>
      </c>
      <c r="BW5" s="66" t="s">
        <v>90</v>
      </c>
      <c r="BX5" s="66" t="s">
        <v>91</v>
      </c>
      <c r="BY5" s="66" t="s">
        <v>92</v>
      </c>
      <c r="BZ5" s="66" t="s">
        <v>93</v>
      </c>
      <c r="CA5" s="66" t="s">
        <v>88</v>
      </c>
      <c r="CB5" s="66" t="s">
        <v>83</v>
      </c>
      <c r="CC5" s="66" t="s">
        <v>84</v>
      </c>
      <c r="CD5" s="66" t="s">
        <v>85</v>
      </c>
      <c r="CE5" s="66" t="s">
        <v>86</v>
      </c>
      <c r="CF5" s="66" t="s">
        <v>87</v>
      </c>
      <c r="CG5" s="66" t="s">
        <v>89</v>
      </c>
      <c r="CH5" s="66" t="s">
        <v>90</v>
      </c>
      <c r="CI5" s="66" t="s">
        <v>91</v>
      </c>
      <c r="CJ5" s="66" t="s">
        <v>92</v>
      </c>
      <c r="CK5" s="66" t="s">
        <v>93</v>
      </c>
      <c r="CL5" s="66" t="s">
        <v>88</v>
      </c>
      <c r="CM5" s="66" t="s">
        <v>83</v>
      </c>
      <c r="CN5" s="66" t="s">
        <v>84</v>
      </c>
      <c r="CO5" s="66" t="s">
        <v>85</v>
      </c>
      <c r="CP5" s="66" t="s">
        <v>86</v>
      </c>
      <c r="CQ5" s="66" t="s">
        <v>87</v>
      </c>
      <c r="CR5" s="66" t="s">
        <v>89</v>
      </c>
      <c r="CS5" s="66" t="s">
        <v>90</v>
      </c>
      <c r="CT5" s="66" t="s">
        <v>91</v>
      </c>
      <c r="CU5" s="66" t="s">
        <v>92</v>
      </c>
      <c r="CV5" s="66" t="s">
        <v>93</v>
      </c>
      <c r="CW5" s="66" t="s">
        <v>88</v>
      </c>
      <c r="CX5" s="66" t="s">
        <v>83</v>
      </c>
      <c r="CY5" s="66" t="s">
        <v>84</v>
      </c>
      <c r="CZ5" s="66" t="s">
        <v>85</v>
      </c>
      <c r="DA5" s="66" t="s">
        <v>86</v>
      </c>
      <c r="DB5" s="66" t="s">
        <v>87</v>
      </c>
      <c r="DC5" s="66" t="s">
        <v>89</v>
      </c>
      <c r="DD5" s="66" t="s">
        <v>90</v>
      </c>
      <c r="DE5" s="66" t="s">
        <v>91</v>
      </c>
      <c r="DF5" s="66" t="s">
        <v>92</v>
      </c>
      <c r="DG5" s="66" t="s">
        <v>93</v>
      </c>
      <c r="DH5" s="66" t="s">
        <v>88</v>
      </c>
      <c r="DI5" s="66" t="s">
        <v>83</v>
      </c>
      <c r="DJ5" s="66" t="s">
        <v>84</v>
      </c>
      <c r="DK5" s="66" t="s">
        <v>85</v>
      </c>
      <c r="DL5" s="66" t="s">
        <v>86</v>
      </c>
      <c r="DM5" s="66" t="s">
        <v>87</v>
      </c>
      <c r="DN5" s="66" t="s">
        <v>89</v>
      </c>
      <c r="DO5" s="66" t="s">
        <v>90</v>
      </c>
      <c r="DP5" s="66" t="s">
        <v>91</v>
      </c>
      <c r="DQ5" s="66" t="s">
        <v>92</v>
      </c>
      <c r="DR5" s="66" t="s">
        <v>93</v>
      </c>
      <c r="DS5" s="66" t="s">
        <v>88</v>
      </c>
      <c r="DT5" s="66" t="s">
        <v>83</v>
      </c>
      <c r="DU5" s="66" t="s">
        <v>84</v>
      </c>
      <c r="DV5" s="66" t="s">
        <v>85</v>
      </c>
      <c r="DW5" s="66" t="s">
        <v>86</v>
      </c>
      <c r="DX5" s="66" t="s">
        <v>87</v>
      </c>
      <c r="DY5" s="66" t="s">
        <v>89</v>
      </c>
      <c r="DZ5" s="66" t="s">
        <v>90</v>
      </c>
      <c r="EA5" s="66" t="s">
        <v>91</v>
      </c>
      <c r="EB5" s="66" t="s">
        <v>92</v>
      </c>
      <c r="EC5" s="66" t="s">
        <v>93</v>
      </c>
      <c r="ED5" s="66" t="s">
        <v>88</v>
      </c>
      <c r="EE5" s="66" t="s">
        <v>83</v>
      </c>
      <c r="EF5" s="66" t="s">
        <v>84</v>
      </c>
      <c r="EG5" s="66" t="s">
        <v>85</v>
      </c>
      <c r="EH5" s="66" t="s">
        <v>86</v>
      </c>
      <c r="EI5" s="66" t="s">
        <v>87</v>
      </c>
      <c r="EJ5" s="66" t="s">
        <v>89</v>
      </c>
      <c r="EK5" s="66" t="s">
        <v>90</v>
      </c>
      <c r="EL5" s="66" t="s">
        <v>91</v>
      </c>
      <c r="EM5" s="66" t="s">
        <v>92</v>
      </c>
      <c r="EN5" s="66" t="s">
        <v>93</v>
      </c>
      <c r="EO5" s="66" t="s">
        <v>88</v>
      </c>
    </row>
    <row r="6" spans="1:148" s="55" customFormat="1">
      <c r="A6" s="56" t="s">
        <v>94</v>
      </c>
      <c r="B6" s="61">
        <f t="shared" ref="B6:X6" si="1">B7</f>
        <v>2024</v>
      </c>
      <c r="C6" s="61">
        <f t="shared" si="1"/>
        <v>52132</v>
      </c>
      <c r="D6" s="61">
        <f t="shared" si="1"/>
        <v>46</v>
      </c>
      <c r="E6" s="61">
        <f t="shared" si="1"/>
        <v>17</v>
      </c>
      <c r="F6" s="61">
        <f t="shared" si="1"/>
        <v>1</v>
      </c>
      <c r="G6" s="61">
        <f t="shared" si="1"/>
        <v>0</v>
      </c>
      <c r="H6" s="61" t="str">
        <f t="shared" si="1"/>
        <v>秋田県　北秋田市</v>
      </c>
      <c r="I6" s="61" t="str">
        <f t="shared" si="1"/>
        <v>法適用</v>
      </c>
      <c r="J6" s="61" t="str">
        <f t="shared" si="1"/>
        <v>下水道事業</v>
      </c>
      <c r="K6" s="61" t="str">
        <f t="shared" si="1"/>
        <v>公共下水道</v>
      </c>
      <c r="L6" s="61" t="str">
        <f t="shared" si="1"/>
        <v>Cd2</v>
      </c>
      <c r="M6" s="61" t="str">
        <f t="shared" si="1"/>
        <v>非設置</v>
      </c>
      <c r="N6" s="69" t="str">
        <f t="shared" si="1"/>
        <v>-</v>
      </c>
      <c r="O6" s="69">
        <f t="shared" si="1"/>
        <v>55.25</v>
      </c>
      <c r="P6" s="69">
        <f t="shared" si="1"/>
        <v>53.05</v>
      </c>
      <c r="Q6" s="69">
        <f t="shared" si="1"/>
        <v>95.44</v>
      </c>
      <c r="R6" s="69">
        <f t="shared" si="1"/>
        <v>3540</v>
      </c>
      <c r="S6" s="69">
        <f t="shared" si="1"/>
        <v>27834</v>
      </c>
      <c r="T6" s="69">
        <f t="shared" si="1"/>
        <v>1152.76</v>
      </c>
      <c r="U6" s="69">
        <f t="shared" si="1"/>
        <v>24.15</v>
      </c>
      <c r="V6" s="69">
        <f t="shared" si="1"/>
        <v>14634</v>
      </c>
      <c r="W6" s="69">
        <f t="shared" si="1"/>
        <v>8.1</v>
      </c>
      <c r="X6" s="69">
        <f t="shared" si="1"/>
        <v>1806.67</v>
      </c>
      <c r="Y6" s="77">
        <f t="shared" ref="Y6:AH6" si="2">IF(Y7="",NA(),Y7)</f>
        <v>101.26</v>
      </c>
      <c r="Z6" s="77">
        <f t="shared" si="2"/>
        <v>102.85</v>
      </c>
      <c r="AA6" s="77">
        <f t="shared" si="2"/>
        <v>99.85</v>
      </c>
      <c r="AB6" s="77">
        <f t="shared" si="2"/>
        <v>93.46</v>
      </c>
      <c r="AC6" s="77">
        <f t="shared" si="2"/>
        <v>96.06</v>
      </c>
      <c r="AD6" s="77">
        <f t="shared" si="2"/>
        <v>107.81</v>
      </c>
      <c r="AE6" s="77">
        <f t="shared" si="2"/>
        <v>107.54</v>
      </c>
      <c r="AF6" s="77">
        <f t="shared" si="2"/>
        <v>107.19</v>
      </c>
      <c r="AG6" s="77">
        <f t="shared" si="2"/>
        <v>107.04</v>
      </c>
      <c r="AH6" s="77">
        <f t="shared" si="2"/>
        <v>107.83</v>
      </c>
      <c r="AI6" s="69" t="str">
        <f>IF(AI7="","",IF(AI7="-","【-】","【"&amp;SUBSTITUTE(TEXT(AI7,"#,##0.00"),"-","△")&amp;"】"))</f>
        <v>【105.36】</v>
      </c>
      <c r="AJ6" s="69">
        <f t="shared" ref="AJ6:AS6" si="3">IF(AJ7="",NA(),AJ7)</f>
        <v>0</v>
      </c>
      <c r="AK6" s="69">
        <f t="shared" si="3"/>
        <v>0</v>
      </c>
      <c r="AL6" s="69">
        <f t="shared" si="3"/>
        <v>0</v>
      </c>
      <c r="AM6" s="77">
        <f t="shared" si="3"/>
        <v>15.45</v>
      </c>
      <c r="AN6" s="77">
        <f t="shared" si="3"/>
        <v>26.81</v>
      </c>
      <c r="AO6" s="77">
        <f t="shared" si="3"/>
        <v>18.2</v>
      </c>
      <c r="AP6" s="77">
        <f t="shared" si="3"/>
        <v>19.059999999999999</v>
      </c>
      <c r="AQ6" s="77">
        <f t="shared" si="3"/>
        <v>31.07</v>
      </c>
      <c r="AR6" s="77">
        <f t="shared" si="3"/>
        <v>37.43</v>
      </c>
      <c r="AS6" s="77">
        <f t="shared" si="3"/>
        <v>30.17</v>
      </c>
      <c r="AT6" s="69" t="str">
        <f>IF(AT7="","",IF(AT7="-","【-】","【"&amp;SUBSTITUTE(TEXT(AT7,"#,##0.00"),"-","△")&amp;"】"))</f>
        <v>【3.12】</v>
      </c>
      <c r="AU6" s="77">
        <f t="shared" ref="AU6:BD6" si="4">IF(AU7="",NA(),AU7)</f>
        <v>37.71</v>
      </c>
      <c r="AV6" s="77">
        <f t="shared" si="4"/>
        <v>48.67</v>
      </c>
      <c r="AW6" s="77">
        <f t="shared" si="4"/>
        <v>41.07</v>
      </c>
      <c r="AX6" s="77">
        <f t="shared" si="4"/>
        <v>39.409999999999997</v>
      </c>
      <c r="AY6" s="77">
        <f t="shared" si="4"/>
        <v>28.09</v>
      </c>
      <c r="AZ6" s="77">
        <f t="shared" si="4"/>
        <v>48.56</v>
      </c>
      <c r="BA6" s="77">
        <f t="shared" si="4"/>
        <v>47.58</v>
      </c>
      <c r="BB6" s="77">
        <f t="shared" si="4"/>
        <v>51.09</v>
      </c>
      <c r="BC6" s="77">
        <f t="shared" si="4"/>
        <v>57.42</v>
      </c>
      <c r="BD6" s="77">
        <f t="shared" si="4"/>
        <v>56.13</v>
      </c>
      <c r="BE6" s="69" t="str">
        <f>IF(BE7="","",IF(BE7="-","【-】","【"&amp;SUBSTITUTE(TEXT(BE7,"#,##0.00"),"-","△")&amp;"】"))</f>
        <v>【82.75】</v>
      </c>
      <c r="BF6" s="69">
        <f t="shared" ref="BF6:BO6" si="5">IF(BF7="",NA(),BF7)</f>
        <v>0</v>
      </c>
      <c r="BG6" s="69">
        <f t="shared" si="5"/>
        <v>0</v>
      </c>
      <c r="BH6" s="69">
        <f t="shared" si="5"/>
        <v>0</v>
      </c>
      <c r="BI6" s="69">
        <f t="shared" si="5"/>
        <v>0</v>
      </c>
      <c r="BJ6" s="69">
        <f t="shared" si="5"/>
        <v>0</v>
      </c>
      <c r="BK6" s="77">
        <f t="shared" si="5"/>
        <v>1245.0999999999999</v>
      </c>
      <c r="BL6" s="77">
        <f t="shared" si="5"/>
        <v>1108.8</v>
      </c>
      <c r="BM6" s="77">
        <f t="shared" si="5"/>
        <v>1194.56</v>
      </c>
      <c r="BN6" s="77">
        <f t="shared" si="5"/>
        <v>1174.6099999999999</v>
      </c>
      <c r="BO6" s="77">
        <f t="shared" si="5"/>
        <v>1343.89</v>
      </c>
      <c r="BP6" s="69" t="str">
        <f>IF(BP7="","",IF(BP7="-","【-】","【"&amp;SUBSTITUTE(TEXT(BP7,"#,##0.00"),"-","△")&amp;"】"))</f>
        <v>【602.56】</v>
      </c>
      <c r="BQ6" s="77">
        <f t="shared" ref="BQ6:BZ6" si="6">IF(BQ7="",NA(),BQ7)</f>
        <v>98.68</v>
      </c>
      <c r="BR6" s="77">
        <f t="shared" si="6"/>
        <v>102.04</v>
      </c>
      <c r="BS6" s="77">
        <f t="shared" si="6"/>
        <v>97</v>
      </c>
      <c r="BT6" s="77">
        <f t="shared" si="6"/>
        <v>84.7</v>
      </c>
      <c r="BU6" s="77">
        <f t="shared" si="6"/>
        <v>94.05</v>
      </c>
      <c r="BV6" s="77">
        <f t="shared" si="6"/>
        <v>79.77</v>
      </c>
      <c r="BW6" s="77">
        <f t="shared" si="6"/>
        <v>79.63</v>
      </c>
      <c r="BX6" s="77">
        <f t="shared" si="6"/>
        <v>76.78</v>
      </c>
      <c r="BY6" s="77">
        <f t="shared" si="6"/>
        <v>75.41</v>
      </c>
      <c r="BZ6" s="77">
        <f t="shared" si="6"/>
        <v>72.84</v>
      </c>
      <c r="CA6" s="69" t="str">
        <f>IF(CA7="","",IF(CA7="-","【-】","【"&amp;SUBSTITUTE(TEXT(CA7,"#,##0.00"),"-","△")&amp;"】"))</f>
        <v>【97.94】</v>
      </c>
      <c r="CB6" s="77">
        <f t="shared" ref="CB6:CK6" si="7">IF(CB7="",NA(),CB7)</f>
        <v>205.76</v>
      </c>
      <c r="CC6" s="77">
        <f t="shared" si="7"/>
        <v>169.29</v>
      </c>
      <c r="CD6" s="77">
        <f t="shared" si="7"/>
        <v>174.7</v>
      </c>
      <c r="CE6" s="77">
        <f t="shared" si="7"/>
        <v>199.4</v>
      </c>
      <c r="CF6" s="77">
        <f t="shared" si="7"/>
        <v>195.82</v>
      </c>
      <c r="CG6" s="77">
        <f t="shared" si="7"/>
        <v>214.56</v>
      </c>
      <c r="CH6" s="77">
        <f t="shared" si="7"/>
        <v>213.66</v>
      </c>
      <c r="CI6" s="77">
        <f t="shared" si="7"/>
        <v>224.31</v>
      </c>
      <c r="CJ6" s="77">
        <f t="shared" si="7"/>
        <v>223.48</v>
      </c>
      <c r="CK6" s="77">
        <f t="shared" si="7"/>
        <v>232.33</v>
      </c>
      <c r="CL6" s="69" t="str">
        <f>IF(CL7="","",IF(CL7="-","【-】","【"&amp;SUBSTITUTE(TEXT(CL7,"#,##0.00"),"-","△")&amp;"】"))</f>
        <v>【140.98】</v>
      </c>
      <c r="CM6" s="77">
        <f t="shared" ref="CM6:CV6" si="8">IF(CM7="",NA(),CM7)</f>
        <v>79.48</v>
      </c>
      <c r="CN6" s="77">
        <f t="shared" si="8"/>
        <v>80.98</v>
      </c>
      <c r="CO6" s="77">
        <f t="shared" si="8"/>
        <v>70.290000000000006</v>
      </c>
      <c r="CP6" s="77">
        <f t="shared" si="8"/>
        <v>70.290000000000006</v>
      </c>
      <c r="CQ6" s="77">
        <f t="shared" si="8"/>
        <v>70.290000000000006</v>
      </c>
      <c r="CR6" s="77">
        <f t="shared" si="8"/>
        <v>49.47</v>
      </c>
      <c r="CS6" s="77">
        <f t="shared" si="8"/>
        <v>48.19</v>
      </c>
      <c r="CT6" s="77">
        <f t="shared" si="8"/>
        <v>47.32</v>
      </c>
      <c r="CU6" s="77">
        <f t="shared" si="8"/>
        <v>48.03</v>
      </c>
      <c r="CV6" s="77">
        <f t="shared" si="8"/>
        <v>48.92</v>
      </c>
      <c r="CW6" s="69" t="str">
        <f>IF(CW7="","",IF(CW7="-","【-】","【"&amp;SUBSTITUTE(TEXT(CW7,"#,##0.00"),"-","△")&amp;"】"))</f>
        <v>【60.13】</v>
      </c>
      <c r="CX6" s="77">
        <f t="shared" ref="CX6:DG6" si="9">IF(CX7="",NA(),CX7)</f>
        <v>71.92</v>
      </c>
      <c r="CY6" s="77">
        <f t="shared" si="9"/>
        <v>73.05</v>
      </c>
      <c r="CZ6" s="77">
        <f t="shared" si="9"/>
        <v>74.72</v>
      </c>
      <c r="DA6" s="77">
        <f t="shared" si="9"/>
        <v>74.959999999999994</v>
      </c>
      <c r="DB6" s="77">
        <f t="shared" si="9"/>
        <v>75.94</v>
      </c>
      <c r="DC6" s="77">
        <f t="shared" si="9"/>
        <v>82.06</v>
      </c>
      <c r="DD6" s="77">
        <f t="shared" si="9"/>
        <v>82.26</v>
      </c>
      <c r="DE6" s="77">
        <f t="shared" si="9"/>
        <v>81.33</v>
      </c>
      <c r="DF6" s="77">
        <f t="shared" si="9"/>
        <v>80.95</v>
      </c>
      <c r="DG6" s="77">
        <f t="shared" si="9"/>
        <v>80.760000000000005</v>
      </c>
      <c r="DH6" s="69" t="str">
        <f>IF(DH7="","",IF(DH7="-","【-】","【"&amp;SUBSTITUTE(TEXT(DH7,"#,##0.00"),"-","△")&amp;"】"))</f>
        <v>【96.00】</v>
      </c>
      <c r="DI6" s="77">
        <f t="shared" ref="DI6:DR6" si="10">IF(DI7="",NA(),DI7)</f>
        <v>3.09</v>
      </c>
      <c r="DJ6" s="77">
        <f t="shared" si="10"/>
        <v>5.99</v>
      </c>
      <c r="DK6" s="77">
        <f t="shared" si="10"/>
        <v>8.9</v>
      </c>
      <c r="DL6" s="77">
        <f t="shared" si="10"/>
        <v>11.65</v>
      </c>
      <c r="DM6" s="77">
        <f t="shared" si="10"/>
        <v>14.45</v>
      </c>
      <c r="DN6" s="77">
        <f t="shared" si="10"/>
        <v>19.93</v>
      </c>
      <c r="DO6" s="77">
        <f t="shared" si="10"/>
        <v>21.94</v>
      </c>
      <c r="DP6" s="77">
        <f t="shared" si="10"/>
        <v>22.89</v>
      </c>
      <c r="DQ6" s="77">
        <f t="shared" si="10"/>
        <v>23.37</v>
      </c>
      <c r="DR6" s="77">
        <f t="shared" si="10"/>
        <v>22.1</v>
      </c>
      <c r="DS6" s="69" t="str">
        <f>IF(DS7="","",IF(DS7="-","【-】","【"&amp;SUBSTITUTE(TEXT(DS7,"#,##0.00"),"-","△")&amp;"】"))</f>
        <v>【42.20】</v>
      </c>
      <c r="DT6" s="69">
        <f t="shared" ref="DT6:EC6" si="11">IF(DT7="",NA(),DT7)</f>
        <v>0</v>
      </c>
      <c r="DU6" s="69">
        <f t="shared" si="11"/>
        <v>0</v>
      </c>
      <c r="DV6" s="69">
        <f t="shared" si="11"/>
        <v>0</v>
      </c>
      <c r="DW6" s="69">
        <f t="shared" si="11"/>
        <v>0</v>
      </c>
      <c r="DX6" s="69">
        <f t="shared" si="11"/>
        <v>0</v>
      </c>
      <c r="DY6" s="69">
        <f t="shared" si="11"/>
        <v>0</v>
      </c>
      <c r="DZ6" s="69">
        <f t="shared" si="11"/>
        <v>0</v>
      </c>
      <c r="EA6" s="69">
        <f t="shared" si="11"/>
        <v>0</v>
      </c>
      <c r="EB6" s="69">
        <f t="shared" si="11"/>
        <v>0</v>
      </c>
      <c r="EC6" s="69">
        <f t="shared" si="11"/>
        <v>0</v>
      </c>
      <c r="ED6" s="69" t="str">
        <f>IF(ED7="","",IF(ED7="-","【-】","【"&amp;SUBSTITUTE(TEXT(ED7,"#,##0.00"),"-","△")&amp;"】"))</f>
        <v>【9.46】</v>
      </c>
      <c r="EE6" s="69">
        <f t="shared" ref="EE6:EN6" si="12">IF(EE7="",NA(),EE7)</f>
        <v>0</v>
      </c>
      <c r="EF6" s="69">
        <f t="shared" si="12"/>
        <v>0</v>
      </c>
      <c r="EG6" s="69">
        <f t="shared" si="12"/>
        <v>0</v>
      </c>
      <c r="EH6" s="77">
        <f t="shared" si="12"/>
        <v>0.65</v>
      </c>
      <c r="EI6" s="77">
        <f t="shared" si="12"/>
        <v>0.6</v>
      </c>
      <c r="EJ6" s="77">
        <f t="shared" si="12"/>
        <v>0.32</v>
      </c>
      <c r="EK6" s="77">
        <f t="shared" si="12"/>
        <v>0.1</v>
      </c>
      <c r="EL6" s="77">
        <f t="shared" si="12"/>
        <v>9.e-002</v>
      </c>
      <c r="EM6" s="77">
        <f t="shared" si="12"/>
        <v>0.1</v>
      </c>
      <c r="EN6" s="77">
        <f t="shared" si="12"/>
        <v>4.e-002</v>
      </c>
      <c r="EO6" s="69" t="str">
        <f>IF(EO7="","",IF(EO7="-","【-】","【"&amp;SUBSTITUTE(TEXT(EO7,"#,##0.00"),"-","△")&amp;"】"))</f>
        <v>【0.19】</v>
      </c>
    </row>
    <row r="7" spans="1:148" s="55" customFormat="1">
      <c r="A7" s="56"/>
      <c r="B7" s="62">
        <v>2024</v>
      </c>
      <c r="C7" s="62">
        <v>52132</v>
      </c>
      <c r="D7" s="62">
        <v>46</v>
      </c>
      <c r="E7" s="62">
        <v>17</v>
      </c>
      <c r="F7" s="62">
        <v>1</v>
      </c>
      <c r="G7" s="62">
        <v>0</v>
      </c>
      <c r="H7" s="62" t="s">
        <v>95</v>
      </c>
      <c r="I7" s="62" t="s">
        <v>96</v>
      </c>
      <c r="J7" s="62" t="s">
        <v>97</v>
      </c>
      <c r="K7" s="62" t="s">
        <v>98</v>
      </c>
      <c r="L7" s="62" t="s">
        <v>99</v>
      </c>
      <c r="M7" s="62" t="s">
        <v>100</v>
      </c>
      <c r="N7" s="70" t="s">
        <v>101</v>
      </c>
      <c r="O7" s="70">
        <v>55.25</v>
      </c>
      <c r="P7" s="70">
        <v>53.05</v>
      </c>
      <c r="Q7" s="70">
        <v>95.44</v>
      </c>
      <c r="R7" s="70">
        <v>3540</v>
      </c>
      <c r="S7" s="70">
        <v>27834</v>
      </c>
      <c r="T7" s="70">
        <v>1152.76</v>
      </c>
      <c r="U7" s="70">
        <v>24.15</v>
      </c>
      <c r="V7" s="70">
        <v>14634</v>
      </c>
      <c r="W7" s="70">
        <v>8.1</v>
      </c>
      <c r="X7" s="70">
        <v>1806.67</v>
      </c>
      <c r="Y7" s="70">
        <v>101.26</v>
      </c>
      <c r="Z7" s="70">
        <v>102.85</v>
      </c>
      <c r="AA7" s="70">
        <v>99.85</v>
      </c>
      <c r="AB7" s="70">
        <v>93.46</v>
      </c>
      <c r="AC7" s="70">
        <v>96.06</v>
      </c>
      <c r="AD7" s="70">
        <v>107.81</v>
      </c>
      <c r="AE7" s="70">
        <v>107.54</v>
      </c>
      <c r="AF7" s="70">
        <v>107.19</v>
      </c>
      <c r="AG7" s="70">
        <v>107.04</v>
      </c>
      <c r="AH7" s="70">
        <v>107.83</v>
      </c>
      <c r="AI7" s="70">
        <v>105.36</v>
      </c>
      <c r="AJ7" s="70">
        <v>0</v>
      </c>
      <c r="AK7" s="70">
        <v>0</v>
      </c>
      <c r="AL7" s="70">
        <v>0</v>
      </c>
      <c r="AM7" s="70">
        <v>15.45</v>
      </c>
      <c r="AN7" s="70">
        <v>26.81</v>
      </c>
      <c r="AO7" s="70">
        <v>18.2</v>
      </c>
      <c r="AP7" s="70">
        <v>19.059999999999999</v>
      </c>
      <c r="AQ7" s="70">
        <v>31.07</v>
      </c>
      <c r="AR7" s="70">
        <v>37.43</v>
      </c>
      <c r="AS7" s="70">
        <v>30.17</v>
      </c>
      <c r="AT7" s="70">
        <v>3.12</v>
      </c>
      <c r="AU7" s="70">
        <v>37.71</v>
      </c>
      <c r="AV7" s="70">
        <v>48.67</v>
      </c>
      <c r="AW7" s="70">
        <v>41.07</v>
      </c>
      <c r="AX7" s="70">
        <v>39.409999999999997</v>
      </c>
      <c r="AY7" s="70">
        <v>28.09</v>
      </c>
      <c r="AZ7" s="70">
        <v>48.56</v>
      </c>
      <c r="BA7" s="70">
        <v>47.58</v>
      </c>
      <c r="BB7" s="70">
        <v>51.09</v>
      </c>
      <c r="BC7" s="70">
        <v>57.42</v>
      </c>
      <c r="BD7" s="70">
        <v>56.13</v>
      </c>
      <c r="BE7" s="70">
        <v>82.75</v>
      </c>
      <c r="BF7" s="70">
        <v>0</v>
      </c>
      <c r="BG7" s="70">
        <v>0</v>
      </c>
      <c r="BH7" s="70">
        <v>0</v>
      </c>
      <c r="BI7" s="70">
        <v>0</v>
      </c>
      <c r="BJ7" s="70">
        <v>0</v>
      </c>
      <c r="BK7" s="70">
        <v>1245.0999999999999</v>
      </c>
      <c r="BL7" s="70">
        <v>1108.8</v>
      </c>
      <c r="BM7" s="70">
        <v>1194.56</v>
      </c>
      <c r="BN7" s="70">
        <v>1174.6099999999999</v>
      </c>
      <c r="BO7" s="70">
        <v>1343.89</v>
      </c>
      <c r="BP7" s="70">
        <v>602.55999999999995</v>
      </c>
      <c r="BQ7" s="70">
        <v>98.68</v>
      </c>
      <c r="BR7" s="70">
        <v>102.04</v>
      </c>
      <c r="BS7" s="70">
        <v>97</v>
      </c>
      <c r="BT7" s="70">
        <v>84.7</v>
      </c>
      <c r="BU7" s="70">
        <v>94.05</v>
      </c>
      <c r="BV7" s="70">
        <v>79.77</v>
      </c>
      <c r="BW7" s="70">
        <v>79.63</v>
      </c>
      <c r="BX7" s="70">
        <v>76.78</v>
      </c>
      <c r="BY7" s="70">
        <v>75.41</v>
      </c>
      <c r="BZ7" s="70">
        <v>72.84</v>
      </c>
      <c r="CA7" s="70">
        <v>97.94</v>
      </c>
      <c r="CB7" s="70">
        <v>205.76</v>
      </c>
      <c r="CC7" s="70">
        <v>169.29</v>
      </c>
      <c r="CD7" s="70">
        <v>174.7</v>
      </c>
      <c r="CE7" s="70">
        <v>199.4</v>
      </c>
      <c r="CF7" s="70">
        <v>195.82</v>
      </c>
      <c r="CG7" s="70">
        <v>214.56</v>
      </c>
      <c r="CH7" s="70">
        <v>213.66</v>
      </c>
      <c r="CI7" s="70">
        <v>224.31</v>
      </c>
      <c r="CJ7" s="70">
        <v>223.48</v>
      </c>
      <c r="CK7" s="70">
        <v>232.33</v>
      </c>
      <c r="CL7" s="70">
        <v>140.97999999999999</v>
      </c>
      <c r="CM7" s="70">
        <v>79.48</v>
      </c>
      <c r="CN7" s="70">
        <v>80.98</v>
      </c>
      <c r="CO7" s="70">
        <v>70.290000000000006</v>
      </c>
      <c r="CP7" s="70">
        <v>70.290000000000006</v>
      </c>
      <c r="CQ7" s="70">
        <v>70.290000000000006</v>
      </c>
      <c r="CR7" s="70">
        <v>49.47</v>
      </c>
      <c r="CS7" s="70">
        <v>48.19</v>
      </c>
      <c r="CT7" s="70">
        <v>47.32</v>
      </c>
      <c r="CU7" s="70">
        <v>48.03</v>
      </c>
      <c r="CV7" s="70">
        <v>48.92</v>
      </c>
      <c r="CW7" s="70">
        <v>60.13</v>
      </c>
      <c r="CX7" s="70">
        <v>71.92</v>
      </c>
      <c r="CY7" s="70">
        <v>73.05</v>
      </c>
      <c r="CZ7" s="70">
        <v>74.72</v>
      </c>
      <c r="DA7" s="70">
        <v>74.959999999999994</v>
      </c>
      <c r="DB7" s="70">
        <v>75.94</v>
      </c>
      <c r="DC7" s="70">
        <v>82.06</v>
      </c>
      <c r="DD7" s="70">
        <v>82.26</v>
      </c>
      <c r="DE7" s="70">
        <v>81.33</v>
      </c>
      <c r="DF7" s="70">
        <v>80.95</v>
      </c>
      <c r="DG7" s="70">
        <v>80.760000000000005</v>
      </c>
      <c r="DH7" s="70">
        <v>96</v>
      </c>
      <c r="DI7" s="70">
        <v>3.09</v>
      </c>
      <c r="DJ7" s="70">
        <v>5.99</v>
      </c>
      <c r="DK7" s="70">
        <v>8.9</v>
      </c>
      <c r="DL7" s="70">
        <v>11.65</v>
      </c>
      <c r="DM7" s="70">
        <v>14.45</v>
      </c>
      <c r="DN7" s="70">
        <v>19.93</v>
      </c>
      <c r="DO7" s="70">
        <v>21.94</v>
      </c>
      <c r="DP7" s="70">
        <v>22.89</v>
      </c>
      <c r="DQ7" s="70">
        <v>23.37</v>
      </c>
      <c r="DR7" s="70">
        <v>22.1</v>
      </c>
      <c r="DS7" s="70">
        <v>42.2</v>
      </c>
      <c r="DT7" s="70">
        <v>0</v>
      </c>
      <c r="DU7" s="70">
        <v>0</v>
      </c>
      <c r="DV7" s="70">
        <v>0</v>
      </c>
      <c r="DW7" s="70">
        <v>0</v>
      </c>
      <c r="DX7" s="70">
        <v>0</v>
      </c>
      <c r="DY7" s="70">
        <v>0</v>
      </c>
      <c r="DZ7" s="70">
        <v>0</v>
      </c>
      <c r="EA7" s="70">
        <v>0</v>
      </c>
      <c r="EB7" s="70">
        <v>0</v>
      </c>
      <c r="EC7" s="70">
        <v>0</v>
      </c>
      <c r="ED7" s="70">
        <v>9.4600000000000009</v>
      </c>
      <c r="EE7" s="70">
        <v>0</v>
      </c>
      <c r="EF7" s="70">
        <v>0</v>
      </c>
      <c r="EG7" s="70">
        <v>0</v>
      </c>
      <c r="EH7" s="70">
        <v>0.65</v>
      </c>
      <c r="EI7" s="70">
        <v>0.6</v>
      </c>
      <c r="EJ7" s="70">
        <v>0.32</v>
      </c>
      <c r="EK7" s="70">
        <v>0.1</v>
      </c>
      <c r="EL7" s="70">
        <v>9.e-002</v>
      </c>
      <c r="EM7" s="70">
        <v>0.1</v>
      </c>
      <c r="EN7" s="70">
        <v>4.e-002</v>
      </c>
      <c r="EO7" s="70">
        <v>0.19</v>
      </c>
    </row>
    <row r="8" spans="1:148"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</row>
    <row r="9" spans="1:148">
      <c r="A9" s="57"/>
      <c r="B9" s="57" t="s">
        <v>102</v>
      </c>
      <c r="C9" s="57" t="s">
        <v>103</v>
      </c>
      <c r="D9" s="57" t="s">
        <v>104</v>
      </c>
      <c r="E9" s="57" t="s">
        <v>105</v>
      </c>
      <c r="F9" s="57" t="s">
        <v>106</v>
      </c>
      <c r="R9" s="71"/>
      <c r="Y9" s="71"/>
      <c r="Z9" s="71"/>
      <c r="AA9" s="71"/>
      <c r="AB9" s="71"/>
      <c r="AC9" s="71"/>
      <c r="AD9" s="71"/>
      <c r="AE9" s="71"/>
      <c r="AF9" s="71"/>
      <c r="AG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D9" s="71"/>
      <c r="EE9" s="71"/>
      <c r="EF9" s="71"/>
      <c r="EG9" s="71"/>
      <c r="EH9" s="71"/>
      <c r="EI9" s="71"/>
      <c r="EJ9" s="71"/>
      <c r="EK9" s="71"/>
      <c r="EL9" s="71"/>
      <c r="EM9" s="71"/>
    </row>
    <row r="10" spans="1:148">
      <c r="A10" s="57" t="s">
        <v>31</v>
      </c>
      <c r="B10" s="63">
        <f>DATEVALUE($B7-B11&amp;"/1/"&amp;B12)</f>
        <v>37257</v>
      </c>
      <c r="C10" s="63">
        <f>DATEVALUE($B7-C11&amp;"/1/"&amp;C12)</f>
        <v>37622</v>
      </c>
      <c r="D10" s="63">
        <f>DATEVALUE($B7-D11&amp;"/1/"&amp;D12)</f>
        <v>37988</v>
      </c>
      <c r="E10" s="63">
        <f>DATEVALUE($B7-E11&amp;"/1/"&amp;E12)</f>
        <v>38355</v>
      </c>
      <c r="F10" s="63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2025-12-23T05:57:02Z</dcterms:created>
  <dcterms:modified xsi:type="dcterms:W3CDTF">2026-02-26T04:25:45Z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2026-02-26T04:25:45Z</vt:filetime>
  </property>
</Properties>
</file>