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ECZzJ9ln+UkTDuRUriTBPkrHlVF+KwIvPZdEw7WBRHlacHAdLPS0BGIOIGdIXGDdOZgWMKRAZI4sQ1DpK76yQ==" workbookSaltValue="GfMRjjJELqy5U9M+hm4Ll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<sst xmlns="http://schemas.openxmlformats.org/spreadsheetml/2006/main" xmlns:r="http://schemas.openxmlformats.org/officeDocument/2006/relationships" count="114" uniqueCount="114">
  <si>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</si>
  <si>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</si>
  <si>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</si>
  <si>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</si>
  <si>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</si>
  <si>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</si>
  <si>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</si>
  <si>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</si>
  <si>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</si>
  <si>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</si>
  <si>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</si>
  <si>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</si>
  <si>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</si>
  <si>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</si>
  <si>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</si>
  <si>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</si>
  <si>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</si>
  <si>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</si>
  <si>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</si>
  <si>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</si>
  <si>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</si>
  <si>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</si>
  <si>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</si>
  <si>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</si>
  <si>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</si>
  <si>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</si>
  <si>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</si>
  <si>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</si>
  <si>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</si>
  <si>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</si>
  <si>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</si>
  <si>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</si>
  <si>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</si>
  <si>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</si>
  <si>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</si>
  <si>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</si>
  <si>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</si>
  <si>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</si>
  <si>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</si>
  <si>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</si>
  <si>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</si>
  <si>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</si>
  <si>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</si>
  <si>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</si>
  <si>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</si>
  <si>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</si>
  <si>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</si>
  <si>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</si>
  <si>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</si>
  <si>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</si>
  <si>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</si>
  <si>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</si>
  <si>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</si>
  <si>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</si>
  <si>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</si>
  <si>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</si>
  <si>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</si>
  <si>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</si>
  <si>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</si>
  <si>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</si>
  <si>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</si>
  <si>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</si>
  <si>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</si>
  <si>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</si>
  <si>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</si>
  <si>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</si>
  <si>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</si>
  <si>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</si>
  <si>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</si>
  <si>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</si>
  <si>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</si>
  <si>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</si>
  <si>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</si>
  <si>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</si>
  <si>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</si>
  <si>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</si>
  <si>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</si>
  <si>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</si>
  <si>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</si>
  <si>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</si>
  <si>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</si>
  <si>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</si>
  <si>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</si>
  <si>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</si>
  <si>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</si>
  <si>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</si>
  <si>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</si>
  <si>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</si>
  <si>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</si>
  <si>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</si>
  <si>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</si>
  <si>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</si>
  <si>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</si>
  <si>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</si>
  <si>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</si>
  <si>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秋田県　北秋田市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</si>
  <si>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</si>
  <si>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</si>
  <si>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</si>
  <si>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</si>
  <si>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</si>
  <si>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</si>
  <si>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</si>
  <si>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</si>
  <si>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</si>
  <si>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</si>
  <si>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</si>
  <si>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</si>
  <si>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</si>
  <si>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</si>
  <si>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</si>
  <si>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①使用料よりも一般会計繰入金が多い状態です。
②欠損金の処理を行っていないため、純損失がそのまま累積されています。維持管理費の高騰により損失が年々増加しています。
③流動負債は建設改良のために発行した企業債が大部分を占め、使用量収入では賄えていない状態です。
⑤維持管理費の、施設統廃合に伴う除却損による費用増が経費回収率の限に影響しています。
⑥経費回収率と同様、費用増によるものです。
⑦類似団体と比較しても低く、今後も人口減少により下がる事が予想されるため、施設統廃合を計画的に進めていきます。
⑧整備事業が完了しているため、今後も大きな変動はないと見込まれます。</t>
    <rPh sb="134" eb="136">
      <t>イジ</t>
    </rPh>
    <rPh sb="136" eb="139">
      <t>カンリヒ</t>
    </rPh>
    <rPh sb="141" eb="143">
      <t>シセツ</t>
    </rPh>
    <rPh sb="143" eb="146">
      <t>トウハイゴウ</t>
    </rPh>
    <rPh sb="147" eb="148">
      <t>トモナ</t>
    </rPh>
    <rPh sb="149" eb="151">
      <t>ジョキャク</t>
    </rPh>
    <rPh sb="151" eb="152">
      <t>ソン</t>
    </rPh>
    <rPh sb="155" eb="158">
      <t>ヒヨウゾウ</t>
    </rPh>
    <rPh sb="159" eb="161">
      <t>ケイヒ</t>
    </rPh>
    <rPh sb="161" eb="164">
      <t>カイシュウリツ</t>
    </rPh>
    <rPh sb="165" eb="166">
      <t>ゲン</t>
    </rPh>
    <rPh sb="167" eb="169">
      <t>エイキョウ</t>
    </rPh>
    <phoneticPr fontId="1"/>
  </si>
  <si>
    <t>①建設開始から30年以上経過しているため、北秋田市生活排水処理整備構想に基づき、施設のコンパクト化を計画的に進めていきます。</t>
    <rPh sb="40" eb="42">
      <t>シセツ</t>
    </rPh>
    <rPh sb="48" eb="49">
      <t>カ</t>
    </rPh>
    <phoneticPr fontId="1"/>
  </si>
  <si>
    <t>収入については、一般会計からの繰入金の割合が高い状況であるので、それを解消すべく、下水道事業のPR活動等、水洗化率向上の取り組みや、使用料改定を行い使用料収入の向上を図ります。
　支出については、経常経費の削減や、修繕費用の平準化を図りながら、計画的な投資や維持管理を行います。</t>
    <rPh sb="74" eb="77">
      <t>シヨウリョウ</t>
    </rPh>
    <rPh sb="77" eb="79">
      <t>シュウニュウ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</si>
</sst>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2.e-002</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42.05</c:v>
                </c:pt>
                <c:pt idx="2">
                  <c:v>41.23</c:v>
                </c:pt>
                <c:pt idx="3">
                  <c:v>28.13</c:v>
                </c:pt>
                <c:pt idx="4">
                  <c:v>28.13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55.26</c:v>
                </c:pt>
                <c:pt idx="2">
                  <c:v>54.54</c:v>
                </c:pt>
                <c:pt idx="3">
                  <c:v>52.9</c:v>
                </c:pt>
                <c:pt idx="4">
                  <c:v>52.63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90.18</c:v>
                </c:pt>
                <c:pt idx="2">
                  <c:v>90.15</c:v>
                </c:pt>
                <c:pt idx="3">
                  <c:v>90.47</c:v>
                </c:pt>
                <c:pt idx="4">
                  <c:v>89.89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90.52</c:v>
                </c:pt>
                <c:pt idx="2">
                  <c:v>90.3</c:v>
                </c:pt>
                <c:pt idx="3">
                  <c:v>90.3</c:v>
                </c:pt>
                <c:pt idx="4">
                  <c:v>90.32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95.69</c:v>
                </c:pt>
                <c:pt idx="2">
                  <c:v>94.56</c:v>
                </c:pt>
                <c:pt idx="3">
                  <c:v>91.1</c:v>
                </c:pt>
                <c:pt idx="4">
                  <c:v>88.84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103.09</c:v>
                </c:pt>
                <c:pt idx="2">
                  <c:v>102.11</c:v>
                </c:pt>
                <c:pt idx="3">
                  <c:v>101.91</c:v>
                </c:pt>
                <c:pt idx="4">
                  <c:v>103.07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c:v>
                </c:pt>
                <c:pt idx="2">
                  <c:v>7.78</c:v>
                </c:pt>
                <c:pt idx="3">
                  <c:v>11.31</c:v>
                </c:pt>
                <c:pt idx="4">
                  <c:v>14.74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24.8</c:v>
                </c:pt>
                <c:pt idx="2">
                  <c:v>28.12</c:v>
                </c:pt>
                <c:pt idx="3">
                  <c:v>28.79</c:v>
                </c:pt>
                <c:pt idx="4">
                  <c:v>30.5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27.58</c:v>
                </c:pt>
                <c:pt idx="2">
                  <c:v>55.13</c:v>
                </c:pt>
                <c:pt idx="3">
                  <c:v>103.02</c:v>
                </c:pt>
                <c:pt idx="4">
                  <c:v>194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101.24</c:v>
                </c:pt>
                <c:pt idx="2">
                  <c:v>124.9</c:v>
                </c:pt>
                <c:pt idx="3">
                  <c:v>124.8</c:v>
                </c:pt>
                <c:pt idx="4">
                  <c:v>120.64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24.6</c:v>
                </c:pt>
                <c:pt idx="2">
                  <c:v>17.32</c:v>
                </c:pt>
                <c:pt idx="3">
                  <c:v>31.25</c:v>
                </c:pt>
                <c:pt idx="4">
                  <c:v>22.67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37.24</c:v>
                </c:pt>
                <c:pt idx="2">
                  <c:v>33.58</c:v>
                </c:pt>
                <c:pt idx="3">
                  <c:v>35.42</c:v>
                </c:pt>
                <c:pt idx="4">
                  <c:v>39.82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783.8</c:v>
                </c:pt>
                <c:pt idx="2">
                  <c:v>778.81</c:v>
                </c:pt>
                <c:pt idx="3">
                  <c:v>718.49</c:v>
                </c:pt>
                <c:pt idx="4">
                  <c:v>743.31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75.790000000000006</c:v>
                </c:pt>
                <c:pt idx="2">
                  <c:v>76.02</c:v>
                </c:pt>
                <c:pt idx="3">
                  <c:v>68.209999999999994</c:v>
                </c:pt>
                <c:pt idx="4">
                  <c:v>34.619999999999997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68.11</c:v>
                </c:pt>
                <c:pt idx="2">
                  <c:v>67.23</c:v>
                </c:pt>
                <c:pt idx="3">
                  <c:v>61.82</c:v>
                </c:pt>
                <c:pt idx="4">
                  <c:v>61.15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151.22</c:v>
                </c:pt>
                <c:pt idx="3">
                  <c:v>171.51</c:v>
                </c:pt>
                <c:pt idx="4">
                  <c:v>337.48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222.41</c:v>
                </c:pt>
                <c:pt idx="2">
                  <c:v>228.21</c:v>
                </c:pt>
                <c:pt idx="3">
                  <c:v>246.9</c:v>
                </c:pt>
                <c:pt idx="4">
                  <c:v>250.43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北秋田市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28536</v>
      </c>
      <c r="AM8" s="21"/>
      <c r="AN8" s="21"/>
      <c r="AO8" s="21"/>
      <c r="AP8" s="21"/>
      <c r="AQ8" s="21"/>
      <c r="AR8" s="21"/>
      <c r="AS8" s="21"/>
      <c r="AT8" s="7">
        <f>データ!T6</f>
        <v>1152.76</v>
      </c>
      <c r="AU8" s="7"/>
      <c r="AV8" s="7"/>
      <c r="AW8" s="7"/>
      <c r="AX8" s="7"/>
      <c r="AY8" s="7"/>
      <c r="AZ8" s="7"/>
      <c r="BA8" s="7"/>
      <c r="BB8" s="7">
        <f>データ!U6</f>
        <v>24.75</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67.17</v>
      </c>
      <c r="J10" s="7"/>
      <c r="K10" s="7"/>
      <c r="L10" s="7"/>
      <c r="M10" s="7"/>
      <c r="N10" s="7"/>
      <c r="O10" s="7"/>
      <c r="P10" s="7">
        <f>データ!P6</f>
        <v>15.44</v>
      </c>
      <c r="Q10" s="7"/>
      <c r="R10" s="7"/>
      <c r="S10" s="7"/>
      <c r="T10" s="7"/>
      <c r="U10" s="7"/>
      <c r="V10" s="7"/>
      <c r="W10" s="7">
        <f>データ!Q6</f>
        <v>100</v>
      </c>
      <c r="X10" s="7"/>
      <c r="Y10" s="7"/>
      <c r="Z10" s="7"/>
      <c r="AA10" s="7"/>
      <c r="AB10" s="7"/>
      <c r="AC10" s="7"/>
      <c r="AD10" s="21">
        <f>データ!R6</f>
        <v>2970</v>
      </c>
      <c r="AE10" s="21"/>
      <c r="AF10" s="21"/>
      <c r="AG10" s="21"/>
      <c r="AH10" s="21"/>
      <c r="AI10" s="21"/>
      <c r="AJ10" s="21"/>
      <c r="AK10" s="2"/>
      <c r="AL10" s="21">
        <f>データ!V6</f>
        <v>4360</v>
      </c>
      <c r="AM10" s="21"/>
      <c r="AN10" s="21"/>
      <c r="AO10" s="21"/>
      <c r="AP10" s="21"/>
      <c r="AQ10" s="21"/>
      <c r="AR10" s="21"/>
      <c r="AS10" s="21"/>
      <c r="AT10" s="7">
        <f>データ!W6</f>
        <v>3.56</v>
      </c>
      <c r="AU10" s="7"/>
      <c r="AV10" s="7"/>
      <c r="AW10" s="7"/>
      <c r="AX10" s="7"/>
      <c r="AY10" s="7"/>
      <c r="AZ10" s="7"/>
      <c r="BA10" s="7"/>
      <c r="BB10" s="7">
        <f>データ!X6</f>
        <v>1224.72</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fzK1YQhpOGJpARkHVoWuxuuE/neEsndJwhU9zmYKyIjs1PrDPQYa3+6QpN8vTyn4lXHiPEqcSL5PNh2kFfmgVQ==" saltValue="zhVhxkGCw7PIsHtI5NBzr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56</v>
      </c>
      <c r="D3" s="58" t="s">
        <v>57</v>
      </c>
      <c r="E3" s="58" t="s">
        <v>7</v>
      </c>
      <c r="F3" s="58" t="s">
        <v>6</v>
      </c>
      <c r="G3" s="58" t="s">
        <v>25</v>
      </c>
      <c r="H3" s="64" t="s">
        <v>58</v>
      </c>
      <c r="I3" s="67"/>
      <c r="J3" s="67"/>
      <c r="K3" s="67"/>
      <c r="L3" s="67"/>
      <c r="M3" s="67"/>
      <c r="N3" s="67"/>
      <c r="O3" s="67"/>
      <c r="P3" s="67"/>
      <c r="Q3" s="67"/>
      <c r="R3" s="67"/>
      <c r="S3" s="67"/>
      <c r="T3" s="67"/>
      <c r="U3" s="67"/>
      <c r="V3" s="67"/>
      <c r="W3" s="67"/>
      <c r="X3" s="72"/>
      <c r="Y3" s="75" t="s">
        <v>51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49</v>
      </c>
      <c r="Z4" s="76"/>
      <c r="AA4" s="76"/>
      <c r="AB4" s="76"/>
      <c r="AC4" s="76"/>
      <c r="AD4" s="76"/>
      <c r="AE4" s="76"/>
      <c r="AF4" s="76"/>
      <c r="AG4" s="76"/>
      <c r="AH4" s="76"/>
      <c r="AI4" s="76"/>
      <c r="AJ4" s="76" t="s">
        <v>43</v>
      </c>
      <c r="AK4" s="76"/>
      <c r="AL4" s="76"/>
      <c r="AM4" s="76"/>
      <c r="AN4" s="76"/>
      <c r="AO4" s="76"/>
      <c r="AP4" s="76"/>
      <c r="AQ4" s="76"/>
      <c r="AR4" s="76"/>
      <c r="AS4" s="76"/>
      <c r="AT4" s="76"/>
      <c r="AU4" s="76" t="s">
        <v>28</v>
      </c>
      <c r="AV4" s="76"/>
      <c r="AW4" s="76"/>
      <c r="AX4" s="76"/>
      <c r="AY4" s="76"/>
      <c r="AZ4" s="76"/>
      <c r="BA4" s="76"/>
      <c r="BB4" s="76"/>
      <c r="BC4" s="76"/>
      <c r="BD4" s="76"/>
      <c r="BE4" s="76"/>
      <c r="BF4" s="76" t="s">
        <v>61</v>
      </c>
      <c r="BG4" s="76"/>
      <c r="BH4" s="76"/>
      <c r="BI4" s="76"/>
      <c r="BJ4" s="76"/>
      <c r="BK4" s="76"/>
      <c r="BL4" s="76"/>
      <c r="BM4" s="76"/>
      <c r="BN4" s="76"/>
      <c r="BO4" s="76"/>
      <c r="BP4" s="76"/>
      <c r="BQ4" s="76" t="s">
        <v>0</v>
      </c>
      <c r="BR4" s="76"/>
      <c r="BS4" s="76"/>
      <c r="BT4" s="76"/>
      <c r="BU4" s="76"/>
      <c r="BV4" s="76"/>
      <c r="BW4" s="76"/>
      <c r="BX4" s="76"/>
      <c r="BY4" s="76"/>
      <c r="BZ4" s="76"/>
      <c r="CA4" s="76"/>
      <c r="CB4" s="76" t="s">
        <v>60</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8</v>
      </c>
      <c r="N5" s="66" t="s">
        <v>73</v>
      </c>
      <c r="O5" s="66" t="s">
        <v>74</v>
      </c>
      <c r="P5" s="66" t="s">
        <v>75</v>
      </c>
      <c r="Q5" s="66" t="s">
        <v>76</v>
      </c>
      <c r="R5" s="66" t="s">
        <v>77</v>
      </c>
      <c r="S5" s="66" t="s">
        <v>78</v>
      </c>
      <c r="T5" s="66" t="s">
        <v>79</v>
      </c>
      <c r="U5" s="66" t="s">
        <v>62</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42</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52132</v>
      </c>
      <c r="D6" s="61">
        <f t="shared" si="1"/>
        <v>46</v>
      </c>
      <c r="E6" s="61">
        <f t="shared" si="1"/>
        <v>17</v>
      </c>
      <c r="F6" s="61">
        <f t="shared" si="1"/>
        <v>5</v>
      </c>
      <c r="G6" s="61">
        <f t="shared" si="1"/>
        <v>0</v>
      </c>
      <c r="H6" s="61" t="str">
        <f t="shared" si="1"/>
        <v>秋田県　北秋田市</v>
      </c>
      <c r="I6" s="61" t="str">
        <f t="shared" si="1"/>
        <v>法適用</v>
      </c>
      <c r="J6" s="61" t="str">
        <f t="shared" si="1"/>
        <v>下水道事業</v>
      </c>
      <c r="K6" s="61" t="str">
        <f t="shared" si="1"/>
        <v>農業集落排水</v>
      </c>
      <c r="L6" s="61" t="str">
        <f t="shared" si="1"/>
        <v>F1</v>
      </c>
      <c r="M6" s="61" t="str">
        <f t="shared" si="1"/>
        <v>非設置</v>
      </c>
      <c r="N6" s="69" t="str">
        <f t="shared" si="1"/>
        <v>-</v>
      </c>
      <c r="O6" s="69">
        <f t="shared" si="1"/>
        <v>67.17</v>
      </c>
      <c r="P6" s="69">
        <f t="shared" si="1"/>
        <v>15.44</v>
      </c>
      <c r="Q6" s="69">
        <f t="shared" si="1"/>
        <v>100</v>
      </c>
      <c r="R6" s="69">
        <f t="shared" si="1"/>
        <v>2970</v>
      </c>
      <c r="S6" s="69">
        <f t="shared" si="1"/>
        <v>28536</v>
      </c>
      <c r="T6" s="69">
        <f t="shared" si="1"/>
        <v>1152.76</v>
      </c>
      <c r="U6" s="69">
        <f t="shared" si="1"/>
        <v>24.75</v>
      </c>
      <c r="V6" s="69">
        <f t="shared" si="1"/>
        <v>4360</v>
      </c>
      <c r="W6" s="69">
        <f t="shared" si="1"/>
        <v>3.56</v>
      </c>
      <c r="X6" s="69">
        <f t="shared" si="1"/>
        <v>1224.72</v>
      </c>
      <c r="Y6" s="77" t="str">
        <f t="shared" ref="Y6:AH6" si="2">IF(Y7="",NA(),Y7)</f>
        <v>-</v>
      </c>
      <c r="Z6" s="77">
        <f t="shared" si="2"/>
        <v>95.69</v>
      </c>
      <c r="AA6" s="77">
        <f t="shared" si="2"/>
        <v>94.56</v>
      </c>
      <c r="AB6" s="77">
        <f t="shared" si="2"/>
        <v>91.1</v>
      </c>
      <c r="AC6" s="77">
        <f t="shared" si="2"/>
        <v>88.84</v>
      </c>
      <c r="AD6" s="77" t="str">
        <f t="shared" si="2"/>
        <v>-</v>
      </c>
      <c r="AE6" s="77">
        <f t="shared" si="2"/>
        <v>103.09</v>
      </c>
      <c r="AF6" s="77">
        <f t="shared" si="2"/>
        <v>102.11</v>
      </c>
      <c r="AG6" s="77">
        <f t="shared" si="2"/>
        <v>101.91</v>
      </c>
      <c r="AH6" s="77">
        <f t="shared" si="2"/>
        <v>103.07</v>
      </c>
      <c r="AI6" s="69" t="str">
        <f>IF(AI7="","",IF(AI7="-","【-】","【"&amp;SUBSTITUTE(TEXT(AI7,"#,##0.00"),"-","△")&amp;"】"))</f>
        <v>【104.44】</v>
      </c>
      <c r="AJ6" s="77" t="str">
        <f t="shared" ref="AJ6:AS6" si="3">IF(AJ7="",NA(),AJ7)</f>
        <v>-</v>
      </c>
      <c r="AK6" s="77">
        <f t="shared" si="3"/>
        <v>27.58</v>
      </c>
      <c r="AL6" s="77">
        <f t="shared" si="3"/>
        <v>55.13</v>
      </c>
      <c r="AM6" s="77">
        <f t="shared" si="3"/>
        <v>103.02</v>
      </c>
      <c r="AN6" s="77">
        <f t="shared" si="3"/>
        <v>194</v>
      </c>
      <c r="AO6" s="77" t="str">
        <f t="shared" si="3"/>
        <v>-</v>
      </c>
      <c r="AP6" s="77">
        <f t="shared" si="3"/>
        <v>101.24</v>
      </c>
      <c r="AQ6" s="77">
        <f t="shared" si="3"/>
        <v>124.9</v>
      </c>
      <c r="AR6" s="77">
        <f t="shared" si="3"/>
        <v>124.8</v>
      </c>
      <c r="AS6" s="77">
        <f t="shared" si="3"/>
        <v>120.64</v>
      </c>
      <c r="AT6" s="69" t="str">
        <f>IF(AT7="","",IF(AT7="-","【-】","【"&amp;SUBSTITUTE(TEXT(AT7,"#,##0.00"),"-","△")&amp;"】"))</f>
        <v>【124.06】</v>
      </c>
      <c r="AU6" s="77" t="str">
        <f t="shared" ref="AU6:BD6" si="4">IF(AU7="",NA(),AU7)</f>
        <v>-</v>
      </c>
      <c r="AV6" s="77">
        <f t="shared" si="4"/>
        <v>24.6</v>
      </c>
      <c r="AW6" s="77">
        <f t="shared" si="4"/>
        <v>17.32</v>
      </c>
      <c r="AX6" s="77">
        <f t="shared" si="4"/>
        <v>31.25</v>
      </c>
      <c r="AY6" s="77">
        <f t="shared" si="4"/>
        <v>22.67</v>
      </c>
      <c r="AZ6" s="77" t="str">
        <f t="shared" si="4"/>
        <v>-</v>
      </c>
      <c r="BA6" s="77">
        <f t="shared" si="4"/>
        <v>37.24</v>
      </c>
      <c r="BB6" s="77">
        <f t="shared" si="4"/>
        <v>33.58</v>
      </c>
      <c r="BC6" s="77">
        <f t="shared" si="4"/>
        <v>35.42</v>
      </c>
      <c r="BD6" s="77">
        <f t="shared" si="4"/>
        <v>39.82</v>
      </c>
      <c r="BE6" s="69" t="str">
        <f>IF(BE7="","",IF(BE7="-","【-】","【"&amp;SUBSTITUTE(TEXT(BE7,"#,##0.00"),"-","△")&amp;"】"))</f>
        <v>【42.02】</v>
      </c>
      <c r="BF6" s="77" t="str">
        <f t="shared" ref="BF6:BO6" si="5">IF(BF7="",NA(),BF7)</f>
        <v>-</v>
      </c>
      <c r="BG6" s="69">
        <f t="shared" si="5"/>
        <v>0</v>
      </c>
      <c r="BH6" s="69">
        <f t="shared" si="5"/>
        <v>0</v>
      </c>
      <c r="BI6" s="69">
        <f t="shared" si="5"/>
        <v>0</v>
      </c>
      <c r="BJ6" s="69">
        <f t="shared" si="5"/>
        <v>0</v>
      </c>
      <c r="BK6" s="77" t="str">
        <f t="shared" si="5"/>
        <v>-</v>
      </c>
      <c r="BL6" s="77">
        <f t="shared" si="5"/>
        <v>783.8</v>
      </c>
      <c r="BM6" s="77">
        <f t="shared" si="5"/>
        <v>778.81</v>
      </c>
      <c r="BN6" s="77">
        <f t="shared" si="5"/>
        <v>718.49</v>
      </c>
      <c r="BO6" s="77">
        <f t="shared" si="5"/>
        <v>743.31</v>
      </c>
      <c r="BP6" s="69" t="str">
        <f>IF(BP7="","",IF(BP7="-","【-】","【"&amp;SUBSTITUTE(TEXT(BP7,"#,##0.00"),"-","△")&amp;"】"))</f>
        <v>【785.10】</v>
      </c>
      <c r="BQ6" s="77" t="str">
        <f t="shared" ref="BQ6:BZ6" si="6">IF(BQ7="",NA(),BQ7)</f>
        <v>-</v>
      </c>
      <c r="BR6" s="77">
        <f t="shared" si="6"/>
        <v>75.790000000000006</v>
      </c>
      <c r="BS6" s="77">
        <f t="shared" si="6"/>
        <v>76.02</v>
      </c>
      <c r="BT6" s="77">
        <f t="shared" si="6"/>
        <v>68.209999999999994</v>
      </c>
      <c r="BU6" s="77">
        <f t="shared" si="6"/>
        <v>34.619999999999997</v>
      </c>
      <c r="BV6" s="77" t="str">
        <f t="shared" si="6"/>
        <v>-</v>
      </c>
      <c r="BW6" s="77">
        <f t="shared" si="6"/>
        <v>68.11</v>
      </c>
      <c r="BX6" s="77">
        <f t="shared" si="6"/>
        <v>67.23</v>
      </c>
      <c r="BY6" s="77">
        <f t="shared" si="6"/>
        <v>61.82</v>
      </c>
      <c r="BZ6" s="77">
        <f t="shared" si="6"/>
        <v>61.15</v>
      </c>
      <c r="CA6" s="69" t="str">
        <f>IF(CA7="","",IF(CA7="-","【-】","【"&amp;SUBSTITUTE(TEXT(CA7,"#,##0.00"),"-","△")&amp;"】"))</f>
        <v>【56.93】</v>
      </c>
      <c r="CB6" s="77" t="str">
        <f t="shared" ref="CB6:CK6" si="7">IF(CB7="",NA(),CB7)</f>
        <v>-</v>
      </c>
      <c r="CC6" s="77">
        <f t="shared" si="7"/>
        <v>150</v>
      </c>
      <c r="CD6" s="77">
        <f t="shared" si="7"/>
        <v>151.22</v>
      </c>
      <c r="CE6" s="77">
        <f t="shared" si="7"/>
        <v>171.51</v>
      </c>
      <c r="CF6" s="77">
        <f t="shared" si="7"/>
        <v>337.48</v>
      </c>
      <c r="CG6" s="77" t="str">
        <f t="shared" si="7"/>
        <v>-</v>
      </c>
      <c r="CH6" s="77">
        <f t="shared" si="7"/>
        <v>222.41</v>
      </c>
      <c r="CI6" s="77">
        <f t="shared" si="7"/>
        <v>228.21</v>
      </c>
      <c r="CJ6" s="77">
        <f t="shared" si="7"/>
        <v>246.9</v>
      </c>
      <c r="CK6" s="77">
        <f t="shared" si="7"/>
        <v>250.43</v>
      </c>
      <c r="CL6" s="69" t="str">
        <f>IF(CL7="","",IF(CL7="-","【-】","【"&amp;SUBSTITUTE(TEXT(CL7,"#,##0.00"),"-","△")&amp;"】"))</f>
        <v>【271.15】</v>
      </c>
      <c r="CM6" s="77" t="str">
        <f t="shared" ref="CM6:CV6" si="8">IF(CM7="",NA(),CM7)</f>
        <v>-</v>
      </c>
      <c r="CN6" s="77">
        <f t="shared" si="8"/>
        <v>42.05</v>
      </c>
      <c r="CO6" s="77">
        <f t="shared" si="8"/>
        <v>41.23</v>
      </c>
      <c r="CP6" s="77">
        <f t="shared" si="8"/>
        <v>28.13</v>
      </c>
      <c r="CQ6" s="77">
        <f t="shared" si="8"/>
        <v>28.13</v>
      </c>
      <c r="CR6" s="77" t="str">
        <f t="shared" si="8"/>
        <v>-</v>
      </c>
      <c r="CS6" s="77">
        <f t="shared" si="8"/>
        <v>55.26</v>
      </c>
      <c r="CT6" s="77">
        <f t="shared" si="8"/>
        <v>54.54</v>
      </c>
      <c r="CU6" s="77">
        <f t="shared" si="8"/>
        <v>52.9</v>
      </c>
      <c r="CV6" s="77">
        <f t="shared" si="8"/>
        <v>52.63</v>
      </c>
      <c r="CW6" s="69" t="str">
        <f>IF(CW7="","",IF(CW7="-","【-】","【"&amp;SUBSTITUTE(TEXT(CW7,"#,##0.00"),"-","△")&amp;"】"))</f>
        <v>【49.87】</v>
      </c>
      <c r="CX6" s="77" t="str">
        <f t="shared" ref="CX6:DG6" si="9">IF(CX7="",NA(),CX7)</f>
        <v>-</v>
      </c>
      <c r="CY6" s="77">
        <f t="shared" si="9"/>
        <v>90.18</v>
      </c>
      <c r="CZ6" s="77">
        <f t="shared" si="9"/>
        <v>90.15</v>
      </c>
      <c r="DA6" s="77">
        <f t="shared" si="9"/>
        <v>90.47</v>
      </c>
      <c r="DB6" s="77">
        <f t="shared" si="9"/>
        <v>89.89</v>
      </c>
      <c r="DC6" s="77" t="str">
        <f t="shared" si="9"/>
        <v>-</v>
      </c>
      <c r="DD6" s="77">
        <f t="shared" si="9"/>
        <v>90.52</v>
      </c>
      <c r="DE6" s="77">
        <f t="shared" si="9"/>
        <v>90.3</v>
      </c>
      <c r="DF6" s="77">
        <f t="shared" si="9"/>
        <v>90.3</v>
      </c>
      <c r="DG6" s="77">
        <f t="shared" si="9"/>
        <v>90.32</v>
      </c>
      <c r="DH6" s="69" t="str">
        <f>IF(DH7="","",IF(DH7="-","【-】","【"&amp;SUBSTITUTE(TEXT(DH7,"#,##0.00"),"-","△")&amp;"】"))</f>
        <v>【87.54】</v>
      </c>
      <c r="DI6" s="77" t="str">
        <f t="shared" ref="DI6:DR6" si="10">IF(DI7="",NA(),DI7)</f>
        <v>-</v>
      </c>
      <c r="DJ6" s="77">
        <f t="shared" si="10"/>
        <v>4.2</v>
      </c>
      <c r="DK6" s="77">
        <f t="shared" si="10"/>
        <v>7.78</v>
      </c>
      <c r="DL6" s="77">
        <f t="shared" si="10"/>
        <v>11.31</v>
      </c>
      <c r="DM6" s="77">
        <f t="shared" si="10"/>
        <v>14.74</v>
      </c>
      <c r="DN6" s="77" t="str">
        <f t="shared" si="10"/>
        <v>-</v>
      </c>
      <c r="DO6" s="77">
        <f t="shared" si="10"/>
        <v>24.8</v>
      </c>
      <c r="DP6" s="77">
        <f t="shared" si="10"/>
        <v>28.12</v>
      </c>
      <c r="DQ6" s="77">
        <f t="shared" si="10"/>
        <v>28.79</v>
      </c>
      <c r="DR6" s="77">
        <f t="shared" si="10"/>
        <v>30.5</v>
      </c>
      <c r="DS6" s="69" t="str">
        <f>IF(DS7="","",IF(DS7="-","【-】","【"&amp;SUBSTITUTE(TEXT(DS7,"#,##0.00"),"-","△")&amp;"】"))</f>
        <v>【28.42】</v>
      </c>
      <c r="DT6" s="77" t="str">
        <f t="shared" ref="DT6:EC6" si="11">IF(DT7="",NA(),DT7)</f>
        <v>-</v>
      </c>
      <c r="DU6" s="69">
        <f t="shared" si="11"/>
        <v>0</v>
      </c>
      <c r="DV6" s="69">
        <f t="shared" si="11"/>
        <v>0</v>
      </c>
      <c r="DW6" s="69">
        <f t="shared" si="11"/>
        <v>0</v>
      </c>
      <c r="DX6" s="69">
        <f t="shared" si="11"/>
        <v>0</v>
      </c>
      <c r="DY6" s="77" t="str">
        <f t="shared" si="11"/>
        <v>-</v>
      </c>
      <c r="DZ6" s="69">
        <f t="shared" si="11"/>
        <v>0</v>
      </c>
      <c r="EA6" s="69">
        <f t="shared" si="11"/>
        <v>0</v>
      </c>
      <c r="EB6" s="69">
        <f t="shared" si="11"/>
        <v>0</v>
      </c>
      <c r="EC6" s="69">
        <f t="shared" si="11"/>
        <v>0</v>
      </c>
      <c r="ED6" s="69" t="str">
        <f>IF(ED7="","",IF(ED7="-","【-】","【"&amp;SUBSTITUTE(TEXT(ED7,"#,##0.00"),"-","△")&amp;"】"))</f>
        <v>【0.08】</v>
      </c>
      <c r="EE6" s="77" t="str">
        <f t="shared" ref="EE6:EN6" si="12">IF(EE7="",NA(),EE7)</f>
        <v>-</v>
      </c>
      <c r="EF6" s="69">
        <f t="shared" si="12"/>
        <v>0</v>
      </c>
      <c r="EG6" s="69">
        <f t="shared" si="12"/>
        <v>0</v>
      </c>
      <c r="EH6" s="69">
        <f t="shared" si="12"/>
        <v>0</v>
      </c>
      <c r="EI6" s="69">
        <f t="shared" si="12"/>
        <v>0</v>
      </c>
      <c r="EJ6" s="77" t="str">
        <f t="shared" si="12"/>
        <v>-</v>
      </c>
      <c r="EK6" s="77">
        <f t="shared" si="12"/>
        <v>2.e-002</v>
      </c>
      <c r="EL6" s="77">
        <f t="shared" si="12"/>
        <v>1.e-002</v>
      </c>
      <c r="EM6" s="77">
        <f t="shared" si="12"/>
        <v>1.e-002</v>
      </c>
      <c r="EN6" s="77">
        <f t="shared" si="12"/>
        <v>2.e-002</v>
      </c>
      <c r="EO6" s="69" t="str">
        <f>IF(EO7="","",IF(EO7="-","【-】","【"&amp;SUBSTITUTE(TEXT(EO7,"#,##0.00"),"-","△")&amp;"】"))</f>
        <v>【0.02】</v>
      </c>
    </row>
    <row r="7" spans="1:148" s="55" customFormat="1">
      <c r="A7" s="56"/>
      <c r="B7" s="62">
        <v>2023</v>
      </c>
      <c r="C7" s="62">
        <v>52132</v>
      </c>
      <c r="D7" s="62">
        <v>46</v>
      </c>
      <c r="E7" s="62">
        <v>17</v>
      </c>
      <c r="F7" s="62">
        <v>5</v>
      </c>
      <c r="G7" s="62">
        <v>0</v>
      </c>
      <c r="H7" s="62" t="s">
        <v>95</v>
      </c>
      <c r="I7" s="62" t="s">
        <v>96</v>
      </c>
      <c r="J7" s="62" t="s">
        <v>97</v>
      </c>
      <c r="K7" s="62" t="s">
        <v>98</v>
      </c>
      <c r="L7" s="62" t="s">
        <v>99</v>
      </c>
      <c r="M7" s="62" t="s">
        <v>100</v>
      </c>
      <c r="N7" s="70" t="s">
        <v>101</v>
      </c>
      <c r="O7" s="70">
        <v>67.17</v>
      </c>
      <c r="P7" s="70">
        <v>15.44</v>
      </c>
      <c r="Q7" s="70">
        <v>100</v>
      </c>
      <c r="R7" s="70">
        <v>2970</v>
      </c>
      <c r="S7" s="70">
        <v>28536</v>
      </c>
      <c r="T7" s="70">
        <v>1152.76</v>
      </c>
      <c r="U7" s="70">
        <v>24.75</v>
      </c>
      <c r="V7" s="70">
        <v>4360</v>
      </c>
      <c r="W7" s="70">
        <v>3.56</v>
      </c>
      <c r="X7" s="70">
        <v>1224.72</v>
      </c>
      <c r="Y7" s="70" t="s">
        <v>101</v>
      </c>
      <c r="Z7" s="70">
        <v>95.69</v>
      </c>
      <c r="AA7" s="70">
        <v>94.56</v>
      </c>
      <c r="AB7" s="70">
        <v>91.1</v>
      </c>
      <c r="AC7" s="70">
        <v>88.84</v>
      </c>
      <c r="AD7" s="70" t="s">
        <v>101</v>
      </c>
      <c r="AE7" s="70">
        <v>103.09</v>
      </c>
      <c r="AF7" s="70">
        <v>102.11</v>
      </c>
      <c r="AG7" s="70">
        <v>101.91</v>
      </c>
      <c r="AH7" s="70">
        <v>103.07</v>
      </c>
      <c r="AI7" s="70">
        <v>104.44</v>
      </c>
      <c r="AJ7" s="70" t="s">
        <v>101</v>
      </c>
      <c r="AK7" s="70">
        <v>27.58</v>
      </c>
      <c r="AL7" s="70">
        <v>55.13</v>
      </c>
      <c r="AM7" s="70">
        <v>103.02</v>
      </c>
      <c r="AN7" s="70">
        <v>194</v>
      </c>
      <c r="AO7" s="70" t="s">
        <v>101</v>
      </c>
      <c r="AP7" s="70">
        <v>101.24</v>
      </c>
      <c r="AQ7" s="70">
        <v>124.9</v>
      </c>
      <c r="AR7" s="70">
        <v>124.8</v>
      </c>
      <c r="AS7" s="70">
        <v>120.64</v>
      </c>
      <c r="AT7" s="70">
        <v>124.06</v>
      </c>
      <c r="AU7" s="70" t="s">
        <v>101</v>
      </c>
      <c r="AV7" s="70">
        <v>24.6</v>
      </c>
      <c r="AW7" s="70">
        <v>17.32</v>
      </c>
      <c r="AX7" s="70">
        <v>31.25</v>
      </c>
      <c r="AY7" s="70">
        <v>22.67</v>
      </c>
      <c r="AZ7" s="70" t="s">
        <v>101</v>
      </c>
      <c r="BA7" s="70">
        <v>37.24</v>
      </c>
      <c r="BB7" s="70">
        <v>33.58</v>
      </c>
      <c r="BC7" s="70">
        <v>35.42</v>
      </c>
      <c r="BD7" s="70">
        <v>39.82</v>
      </c>
      <c r="BE7" s="70">
        <v>42.02</v>
      </c>
      <c r="BF7" s="70" t="s">
        <v>101</v>
      </c>
      <c r="BG7" s="70">
        <v>0</v>
      </c>
      <c r="BH7" s="70">
        <v>0</v>
      </c>
      <c r="BI7" s="70">
        <v>0</v>
      </c>
      <c r="BJ7" s="70">
        <v>0</v>
      </c>
      <c r="BK7" s="70" t="s">
        <v>101</v>
      </c>
      <c r="BL7" s="70">
        <v>783.8</v>
      </c>
      <c r="BM7" s="70">
        <v>778.81</v>
      </c>
      <c r="BN7" s="70">
        <v>718.49</v>
      </c>
      <c r="BO7" s="70">
        <v>743.31</v>
      </c>
      <c r="BP7" s="70">
        <v>785.1</v>
      </c>
      <c r="BQ7" s="70" t="s">
        <v>101</v>
      </c>
      <c r="BR7" s="70">
        <v>75.790000000000006</v>
      </c>
      <c r="BS7" s="70">
        <v>76.02</v>
      </c>
      <c r="BT7" s="70">
        <v>68.209999999999994</v>
      </c>
      <c r="BU7" s="70">
        <v>34.619999999999997</v>
      </c>
      <c r="BV7" s="70" t="s">
        <v>101</v>
      </c>
      <c r="BW7" s="70">
        <v>68.11</v>
      </c>
      <c r="BX7" s="70">
        <v>67.23</v>
      </c>
      <c r="BY7" s="70">
        <v>61.82</v>
      </c>
      <c r="BZ7" s="70">
        <v>61.15</v>
      </c>
      <c r="CA7" s="70">
        <v>56.93</v>
      </c>
      <c r="CB7" s="70" t="s">
        <v>101</v>
      </c>
      <c r="CC7" s="70">
        <v>150</v>
      </c>
      <c r="CD7" s="70">
        <v>151.22</v>
      </c>
      <c r="CE7" s="70">
        <v>171.51</v>
      </c>
      <c r="CF7" s="70">
        <v>337.48</v>
      </c>
      <c r="CG7" s="70" t="s">
        <v>101</v>
      </c>
      <c r="CH7" s="70">
        <v>222.41</v>
      </c>
      <c r="CI7" s="70">
        <v>228.21</v>
      </c>
      <c r="CJ7" s="70">
        <v>246.9</v>
      </c>
      <c r="CK7" s="70">
        <v>250.43</v>
      </c>
      <c r="CL7" s="70">
        <v>271.14999999999998</v>
      </c>
      <c r="CM7" s="70" t="s">
        <v>101</v>
      </c>
      <c r="CN7" s="70">
        <v>42.05</v>
      </c>
      <c r="CO7" s="70">
        <v>41.23</v>
      </c>
      <c r="CP7" s="70">
        <v>28.13</v>
      </c>
      <c r="CQ7" s="70">
        <v>28.13</v>
      </c>
      <c r="CR7" s="70" t="s">
        <v>101</v>
      </c>
      <c r="CS7" s="70">
        <v>55.26</v>
      </c>
      <c r="CT7" s="70">
        <v>54.54</v>
      </c>
      <c r="CU7" s="70">
        <v>52.9</v>
      </c>
      <c r="CV7" s="70">
        <v>52.63</v>
      </c>
      <c r="CW7" s="70">
        <v>49.87</v>
      </c>
      <c r="CX7" s="70" t="s">
        <v>101</v>
      </c>
      <c r="CY7" s="70">
        <v>90.18</v>
      </c>
      <c r="CZ7" s="70">
        <v>90.15</v>
      </c>
      <c r="DA7" s="70">
        <v>90.47</v>
      </c>
      <c r="DB7" s="70">
        <v>89.89</v>
      </c>
      <c r="DC7" s="70" t="s">
        <v>101</v>
      </c>
      <c r="DD7" s="70">
        <v>90.52</v>
      </c>
      <c r="DE7" s="70">
        <v>90.3</v>
      </c>
      <c r="DF7" s="70">
        <v>90.3</v>
      </c>
      <c r="DG7" s="70">
        <v>90.32</v>
      </c>
      <c r="DH7" s="70">
        <v>87.54</v>
      </c>
      <c r="DI7" s="70" t="s">
        <v>101</v>
      </c>
      <c r="DJ7" s="70">
        <v>4.2</v>
      </c>
      <c r="DK7" s="70">
        <v>7.78</v>
      </c>
      <c r="DL7" s="70">
        <v>11.31</v>
      </c>
      <c r="DM7" s="70">
        <v>14.74</v>
      </c>
      <c r="DN7" s="70" t="s">
        <v>101</v>
      </c>
      <c r="DO7" s="70">
        <v>24.8</v>
      </c>
      <c r="DP7" s="70">
        <v>28.12</v>
      </c>
      <c r="DQ7" s="70">
        <v>28.79</v>
      </c>
      <c r="DR7" s="70">
        <v>30.5</v>
      </c>
      <c r="DS7" s="70">
        <v>28.42</v>
      </c>
      <c r="DT7" s="70" t="s">
        <v>101</v>
      </c>
      <c r="DU7" s="70">
        <v>0</v>
      </c>
      <c r="DV7" s="70">
        <v>0</v>
      </c>
      <c r="DW7" s="70">
        <v>0</v>
      </c>
      <c r="DX7" s="70">
        <v>0</v>
      </c>
      <c r="DY7" s="70" t="s">
        <v>101</v>
      </c>
      <c r="DZ7" s="70">
        <v>0</v>
      </c>
      <c r="EA7" s="70">
        <v>0</v>
      </c>
      <c r="EB7" s="70">
        <v>0</v>
      </c>
      <c r="EC7" s="70">
        <v>0</v>
      </c>
      <c r="ED7" s="70">
        <v>8.e-002</v>
      </c>
      <c r="EE7" s="70" t="s">
        <v>101</v>
      </c>
      <c r="EF7" s="70">
        <v>0</v>
      </c>
      <c r="EG7" s="70">
        <v>0</v>
      </c>
      <c r="EH7" s="70">
        <v>0</v>
      </c>
      <c r="EI7" s="70">
        <v>0</v>
      </c>
      <c r="EJ7" s="70" t="s">
        <v>101</v>
      </c>
      <c r="EK7" s="70">
        <v>2.e-002</v>
      </c>
      <c r="EL7" s="70">
        <v>1.e-002</v>
      </c>
      <c r="EM7" s="70">
        <v>1.e-002</v>
      </c>
      <c r="EN7" s="70">
        <v>2.e-002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伊藤 星</cp:lastModifiedBy>
  <dcterms:created xsi:type="dcterms:W3CDTF">2025-01-24T07:15:40Z</dcterms:created>
  <dcterms:modified xsi:type="dcterms:W3CDTF">2025-01-29T08:57:20Z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2025-01-29T08:57:20Z</vt:filetime>
  </property>
</Properties>
</file>