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J/knN85uoOTjFbvQIhUspnVsZG2fEnGsr6rrG811HiXD0GNQ2hEAr6VeoSEba5P3x4OWOGkt5tVTNMBhE1Y5Q==" workbookSaltValue="6mVOxQiJ9engXbhaWVSLy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<sst xmlns="http://schemas.openxmlformats.org/spreadsheetml/2006/main" xmlns:r="http://schemas.openxmlformats.org/officeDocument/2006/relationships" count="114" uniqueCount="114">
  <si>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</si>
  <si>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</si>
  <si>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</si>
  <si>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</si>
  <si>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</si>
  <si>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</si>
  <si>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</si>
  <si>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</si>
  <si>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</si>
  <si>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</si>
  <si>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</si>
  <si>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</si>
  <si>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</si>
  <si>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</si>
  <si>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</si>
  <si>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</si>
  <si>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</si>
  <si>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</si>
  <si>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</si>
  <si>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</si>
  <si>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</si>
  <si>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</si>
  <si>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</si>
  <si>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</si>
  <si>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</si>
  <si>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</si>
  <si>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</si>
  <si>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</si>
  <si>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</si>
  <si>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</si>
  <si>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</si>
  <si>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</si>
  <si>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</si>
  <si>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</si>
  <si>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</si>
  <si>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</si>
  <si>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</si>
  <si>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</si>
  <si>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</si>
  <si>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</si>
  <si>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</si>
  <si>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</si>
  <si>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</si>
  <si>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</si>
  <si>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</si>
  <si>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</si>
  <si>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</si>
  <si>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</si>
  <si>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</si>
  <si>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</si>
  <si>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</si>
  <si>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</si>
  <si>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</si>
  <si>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</si>
  <si>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</si>
  <si>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</si>
  <si>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</si>
  <si>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</si>
  <si>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</si>
  <si>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</si>
  <si>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</si>
  <si>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</si>
  <si>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</si>
  <si>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</si>
  <si>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</si>
  <si>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</si>
  <si>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</si>
  <si>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</si>
  <si>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</si>
  <si>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</si>
  <si>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</si>
  <si>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</si>
  <si>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</si>
  <si>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</si>
  <si>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</si>
  <si>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</si>
  <si>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</si>
  <si>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</si>
  <si>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</si>
  <si>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</si>
  <si>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</si>
  <si>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</si>
  <si>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</si>
  <si>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</si>
  <si>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</si>
  <si>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</si>
  <si>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</si>
  <si>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</si>
  <si>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</si>
  <si>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</si>
  <si>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</si>
  <si>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</si>
  <si>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</si>
  <si>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</si>
  <si>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</si>
  <si>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秋田県　北秋田市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</si>
  <si>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</si>
  <si>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</si>
  <si>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</si>
  <si>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</si>
  <si>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</si>
  <si>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</si>
  <si>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</si>
  <si>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</si>
  <si>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</si>
  <si>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</si>
  <si>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</si>
  <si>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</si>
  <si>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</si>
  <si>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</si>
  <si>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</si>
  <si>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収入については、一般会計からの繰入金の割合が多く、それを解消すべく下水道事業のPR活動等、水洗化率向上の取り組みや、使用料の改定を行い収入の向上を図ります。
支出については、経常経費の削減や、修繕費用の平準化を図りながら、計画的な投資や維持管理を行います。</t>
  </si>
  <si>
    <t>①使用料よりも一般会計繰入金が多い状態です。
②物価上昇による費用増のため、今期から欠損金が発生しています。
③建設改良のために発行した企業債が大部分を占めており、使用料収入等では賄えていないことから接続率向上などによる収入を確保する経営が必要です。
⑤維持管理費が全体的に増加し収入はほとんど変化が無いため、昨年よりも減少しました。
⑥経費回収率と同様、費用増によるものです。
⑦類似団体より高い比率ではありますが、し尿処理施設からの受入が多いことが要因です。未整備の区域の今後の接続による増加よりも、人口減少の方が影響して減少していく見込みです。
⑧水洗化率は、類似団体より低いため、使用料収入の増加や水質保全のためにも今後、下水道事業のPRを行い接続率の向上を図ります。</t>
    <rPh sb="15" eb="16">
      <t>オオ</t>
    </rPh>
    <rPh sb="25" eb="27">
      <t>ブッカ</t>
    </rPh>
    <rPh sb="27" eb="29">
      <t>ジョウショウ</t>
    </rPh>
    <rPh sb="32" eb="35">
      <t>ヒヨウゾウ</t>
    </rPh>
    <rPh sb="39" eb="41">
      <t>コンキ</t>
    </rPh>
    <rPh sb="43" eb="46">
      <t>ケッソンキン</t>
    </rPh>
    <rPh sb="47" eb="49">
      <t>ハッセイ</t>
    </rPh>
    <rPh sb="130" eb="132">
      <t>イジ</t>
    </rPh>
    <rPh sb="132" eb="135">
      <t>カンリヒ</t>
    </rPh>
    <rPh sb="136" eb="139">
      <t>ゼンタイテキ</t>
    </rPh>
    <rPh sb="140" eb="142">
      <t>ゾウカ</t>
    </rPh>
    <rPh sb="143" eb="145">
      <t>シュウニュウ</t>
    </rPh>
    <rPh sb="150" eb="152">
      <t>ヘンカ</t>
    </rPh>
    <rPh sb="153" eb="154">
      <t>ナ</t>
    </rPh>
    <rPh sb="173" eb="175">
      <t>ケイヒ</t>
    </rPh>
    <rPh sb="175" eb="178">
      <t>カイシュウリツ</t>
    </rPh>
    <rPh sb="179" eb="181">
      <t>ドウヨウ</t>
    </rPh>
    <rPh sb="231" eb="233">
      <t>ヨウイン</t>
    </rPh>
    <rPh sb="236" eb="237">
      <t>ミ</t>
    </rPh>
    <rPh sb="243" eb="245">
      <t>コンゴ</t>
    </rPh>
    <rPh sb="246" eb="248">
      <t>セツゾク</t>
    </rPh>
    <rPh sb="251" eb="253">
      <t>ゾウカ</t>
    </rPh>
    <rPh sb="262" eb="263">
      <t>ホウ</t>
    </rPh>
    <rPh sb="264" eb="266">
      <t>エイキョウ</t>
    </rPh>
    <rPh sb="268" eb="270">
      <t>ゲンショウ</t>
    </rPh>
    <phoneticPr fontId="1"/>
  </si>
  <si>
    <t>①類似団体より低い比率であり、値としては老朽化はそれほど進んでおりませんが、建設開始から30年以上経過しているため、北秋田市生活排水処理整備構想及びストックマネジメントに沿って今後は、耐用年数を迎える資産を計画的に更新していきます。
③新規で布設した管渠が1.09ｋｍとなります。</t>
    <rPh sb="119" eb="121">
      <t>シンキ</t>
    </rPh>
    <rPh sb="122" eb="124">
      <t>フセツ</t>
    </rPh>
    <rPh sb="126" eb="128">
      <t>カンキョ</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</si>
</sst>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0.65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0.32</c:v>
                </c:pt>
                <c:pt idx="2">
                  <c:v>0.1</c:v>
                </c:pt>
                <c:pt idx="3">
                  <c:v>9.e-002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79.48</c:v>
                </c:pt>
                <c:pt idx="2">
                  <c:v>80.98</c:v>
                </c:pt>
                <c:pt idx="3">
                  <c:v>70.290000000000006</c:v>
                </c:pt>
                <c:pt idx="4">
                  <c:v>70.290000000000006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49.47</c:v>
                </c:pt>
                <c:pt idx="2">
                  <c:v>48.19</c:v>
                </c:pt>
                <c:pt idx="3">
                  <c:v>47.32</c:v>
                </c:pt>
                <c:pt idx="4">
                  <c:v>48.03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71.92</c:v>
                </c:pt>
                <c:pt idx="2">
                  <c:v>73.05</c:v>
                </c:pt>
                <c:pt idx="3">
                  <c:v>74.72</c:v>
                </c:pt>
                <c:pt idx="4">
                  <c:v>74.959999999999994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82.06</c:v>
                </c:pt>
                <c:pt idx="2">
                  <c:v>82.26</c:v>
                </c:pt>
                <c:pt idx="3">
                  <c:v>81.33</c:v>
                </c:pt>
                <c:pt idx="4">
                  <c:v>80.95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101.26</c:v>
                </c:pt>
                <c:pt idx="2">
                  <c:v>102.85</c:v>
                </c:pt>
                <c:pt idx="3">
                  <c:v>99.85</c:v>
                </c:pt>
                <c:pt idx="4">
                  <c:v>93.46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107.81</c:v>
                </c:pt>
                <c:pt idx="2">
                  <c:v>107.54</c:v>
                </c:pt>
                <c:pt idx="3">
                  <c:v>107.19</c:v>
                </c:pt>
                <c:pt idx="4">
                  <c:v>107.04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3.09</c:v>
                </c:pt>
                <c:pt idx="2">
                  <c:v>5.99</c:v>
                </c:pt>
                <c:pt idx="3">
                  <c:v>8.9</c:v>
                </c:pt>
                <c:pt idx="4">
                  <c:v>11.65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19.93</c:v>
                </c:pt>
                <c:pt idx="2">
                  <c:v>21.94</c:v>
                </c:pt>
                <c:pt idx="3">
                  <c:v>22.89</c:v>
                </c:pt>
                <c:pt idx="4">
                  <c:v>23.37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formatCode="#,##0.00;&quot;△&quot;#,##0.00;&quot;-&quot;">
                  <c:v>15.45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18.2</c:v>
                </c:pt>
                <c:pt idx="2">
                  <c:v>19.059999999999999</c:v>
                </c:pt>
                <c:pt idx="3">
                  <c:v>31.07</c:v>
                </c:pt>
                <c:pt idx="4">
                  <c:v>37.43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37.71</c:v>
                </c:pt>
                <c:pt idx="2">
                  <c:v>48.67</c:v>
                </c:pt>
                <c:pt idx="3">
                  <c:v>41.07</c:v>
                </c:pt>
                <c:pt idx="4">
                  <c:v>39.409999999999997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48.56</c:v>
                </c:pt>
                <c:pt idx="2">
                  <c:v>47.58</c:v>
                </c:pt>
                <c:pt idx="3">
                  <c:v>51.09</c:v>
                </c:pt>
                <c:pt idx="4">
                  <c:v>57.42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1245.0999999999999</c:v>
                </c:pt>
                <c:pt idx="2">
                  <c:v>1108.8</c:v>
                </c:pt>
                <c:pt idx="3">
                  <c:v>1194.56</c:v>
                </c:pt>
                <c:pt idx="4">
                  <c:v>1174.6099999999999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98.68</c:v>
                </c:pt>
                <c:pt idx="2">
                  <c:v>102.04</c:v>
                </c:pt>
                <c:pt idx="3">
                  <c:v>97</c:v>
                </c:pt>
                <c:pt idx="4">
                  <c:v>84.7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79.77</c:v>
                </c:pt>
                <c:pt idx="2">
                  <c:v>79.63</c:v>
                </c:pt>
                <c:pt idx="3">
                  <c:v>76.78</c:v>
                </c:pt>
                <c:pt idx="4">
                  <c:v>75.41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205.76</c:v>
                </c:pt>
                <c:pt idx="2">
                  <c:v>169.29</c:v>
                </c:pt>
                <c:pt idx="3">
                  <c:v>174.7</c:v>
                </c:pt>
                <c:pt idx="4">
                  <c:v>199.4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214.56</c:v>
                </c:pt>
                <c:pt idx="2">
                  <c:v>213.66</c:v>
                </c:pt>
                <c:pt idx="3">
                  <c:v>224.31</c:v>
                </c:pt>
                <c:pt idx="4">
                  <c:v>223.48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B1" zoomScale="80" zoomScaleNormal="80" workbookViewId="0">
      <selection activeCell="B14" sqref="B14:BJ1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北秋田市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6</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28536</v>
      </c>
      <c r="AM8" s="21"/>
      <c r="AN8" s="21"/>
      <c r="AO8" s="21"/>
      <c r="AP8" s="21"/>
      <c r="AQ8" s="21"/>
      <c r="AR8" s="21"/>
      <c r="AS8" s="21"/>
      <c r="AT8" s="7">
        <f>データ!T6</f>
        <v>1152.76</v>
      </c>
      <c r="AU8" s="7"/>
      <c r="AV8" s="7"/>
      <c r="AW8" s="7"/>
      <c r="AX8" s="7"/>
      <c r="AY8" s="7"/>
      <c r="AZ8" s="7"/>
      <c r="BA8" s="7"/>
      <c r="BB8" s="7">
        <f>データ!U6</f>
        <v>24.75</v>
      </c>
      <c r="BC8" s="7"/>
      <c r="BD8" s="7"/>
      <c r="BE8" s="7"/>
      <c r="BF8" s="7"/>
      <c r="BG8" s="7"/>
      <c r="BH8" s="7"/>
      <c r="BI8" s="7"/>
      <c r="BJ8" s="3"/>
      <c r="BK8" s="3"/>
      <c r="BL8" s="27" t="s">
        <v>16</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v>
      </c>
      <c r="BC9" s="5"/>
      <c r="BD9" s="5"/>
      <c r="BE9" s="5"/>
      <c r="BF9" s="5"/>
      <c r="BG9" s="5"/>
      <c r="BH9" s="5"/>
      <c r="BI9" s="5"/>
      <c r="BJ9" s="3"/>
      <c r="BK9" s="3"/>
      <c r="BL9" s="28" t="s">
        <v>32</v>
      </c>
      <c r="BM9" s="38"/>
      <c r="BN9" s="45" t="s">
        <v>33</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53.82</v>
      </c>
      <c r="J10" s="7"/>
      <c r="K10" s="7"/>
      <c r="L10" s="7"/>
      <c r="M10" s="7"/>
      <c r="N10" s="7"/>
      <c r="O10" s="7"/>
      <c r="P10" s="7">
        <f>データ!P6</f>
        <v>52.52</v>
      </c>
      <c r="Q10" s="7"/>
      <c r="R10" s="7"/>
      <c r="S10" s="7"/>
      <c r="T10" s="7"/>
      <c r="U10" s="7"/>
      <c r="V10" s="7"/>
      <c r="W10" s="7">
        <f>データ!Q6</f>
        <v>87.95</v>
      </c>
      <c r="X10" s="7"/>
      <c r="Y10" s="7"/>
      <c r="Z10" s="7"/>
      <c r="AA10" s="7"/>
      <c r="AB10" s="7"/>
      <c r="AC10" s="7"/>
      <c r="AD10" s="21">
        <f>データ!R6</f>
        <v>2970</v>
      </c>
      <c r="AE10" s="21"/>
      <c r="AF10" s="21"/>
      <c r="AG10" s="21"/>
      <c r="AH10" s="21"/>
      <c r="AI10" s="21"/>
      <c r="AJ10" s="21"/>
      <c r="AK10" s="2"/>
      <c r="AL10" s="21">
        <f>データ!V6</f>
        <v>14834</v>
      </c>
      <c r="AM10" s="21"/>
      <c r="AN10" s="21"/>
      <c r="AO10" s="21"/>
      <c r="AP10" s="21"/>
      <c r="AQ10" s="21"/>
      <c r="AR10" s="21"/>
      <c r="AS10" s="21"/>
      <c r="AT10" s="7">
        <f>データ!W6</f>
        <v>8.1</v>
      </c>
      <c r="AU10" s="7"/>
      <c r="AV10" s="7"/>
      <c r="AW10" s="7"/>
      <c r="AX10" s="7"/>
      <c r="AY10" s="7"/>
      <c r="AZ10" s="7"/>
      <c r="BA10" s="7"/>
      <c r="BB10" s="7">
        <f>データ!X6</f>
        <v>1831.36</v>
      </c>
      <c r="BC10" s="7"/>
      <c r="BD10" s="7"/>
      <c r="BE10" s="7"/>
      <c r="BF10" s="7"/>
      <c r="BG10" s="7"/>
      <c r="BH10" s="7"/>
      <c r="BI10" s="7"/>
      <c r="BJ10" s="2"/>
      <c r="BK10" s="2"/>
      <c r="BL10" s="29" t="s">
        <v>35</v>
      </c>
      <c r="BM10" s="39"/>
      <c r="BN10" s="46" t="s">
        <v>36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39</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43</v>
      </c>
      <c r="F84" s="12" t="s">
        <v>45</v>
      </c>
      <c r="G84" s="12" t="s">
        <v>46</v>
      </c>
      <c r="H84" s="12" t="s">
        <v>40</v>
      </c>
      <c r="I84" s="12" t="s">
        <v>14</v>
      </c>
      <c r="J84" s="12" t="s">
        <v>47</v>
      </c>
      <c r="K84" s="12" t="s">
        <v>48</v>
      </c>
      <c r="L84" s="12" t="s">
        <v>1</v>
      </c>
      <c r="M84" s="12" t="s">
        <v>34</v>
      </c>
      <c r="N84" s="12" t="s">
        <v>49</v>
      </c>
      <c r="O84" s="12" t="s">
        <v>51</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Vk86Qyccz0JENDVostPTA3l/iVhY4M/3nqxIJ7298CpD8XS3ekpn0tnYeEL7TqZh0/gskNpdRf50J/ThqJNDKw==" saltValue="+hpoxkirgJyfBreEs0C03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53</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0</v>
      </c>
      <c r="C3" s="58" t="s">
        <v>56</v>
      </c>
      <c r="D3" s="58" t="s">
        <v>57</v>
      </c>
      <c r="E3" s="58" t="s">
        <v>8</v>
      </c>
      <c r="F3" s="58" t="s">
        <v>7</v>
      </c>
      <c r="G3" s="58" t="s">
        <v>26</v>
      </c>
      <c r="H3" s="64" t="s">
        <v>58</v>
      </c>
      <c r="I3" s="67"/>
      <c r="J3" s="67"/>
      <c r="K3" s="67"/>
      <c r="L3" s="67"/>
      <c r="M3" s="67"/>
      <c r="N3" s="67"/>
      <c r="O3" s="67"/>
      <c r="P3" s="67"/>
      <c r="Q3" s="67"/>
      <c r="R3" s="67"/>
      <c r="S3" s="67"/>
      <c r="T3" s="67"/>
      <c r="U3" s="67"/>
      <c r="V3" s="67"/>
      <c r="W3" s="67"/>
      <c r="X3" s="72"/>
      <c r="Y3" s="75" t="s">
        <v>52</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12</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59</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44</v>
      </c>
      <c r="AK4" s="76"/>
      <c r="AL4" s="76"/>
      <c r="AM4" s="76"/>
      <c r="AN4" s="76"/>
      <c r="AO4" s="76"/>
      <c r="AP4" s="76"/>
      <c r="AQ4" s="76"/>
      <c r="AR4" s="76"/>
      <c r="AS4" s="76"/>
      <c r="AT4" s="76"/>
      <c r="AU4" s="76" t="s">
        <v>29</v>
      </c>
      <c r="AV4" s="76"/>
      <c r="AW4" s="76"/>
      <c r="AX4" s="76"/>
      <c r="AY4" s="76"/>
      <c r="AZ4" s="76"/>
      <c r="BA4" s="76"/>
      <c r="BB4" s="76"/>
      <c r="BC4" s="76"/>
      <c r="BD4" s="76"/>
      <c r="BE4" s="76"/>
      <c r="BF4" s="76" t="s">
        <v>60</v>
      </c>
      <c r="BG4" s="76"/>
      <c r="BH4" s="76"/>
      <c r="BI4" s="76"/>
      <c r="BJ4" s="76"/>
      <c r="BK4" s="76"/>
      <c r="BL4" s="76"/>
      <c r="BM4" s="76"/>
      <c r="BN4" s="76"/>
      <c r="BO4" s="76"/>
      <c r="BP4" s="76"/>
      <c r="BQ4" s="76" t="s">
        <v>4</v>
      </c>
      <c r="BR4" s="76"/>
      <c r="BS4" s="76"/>
      <c r="BT4" s="76"/>
      <c r="BU4" s="76"/>
      <c r="BV4" s="76"/>
      <c r="BW4" s="76"/>
      <c r="BX4" s="76"/>
      <c r="BY4" s="76"/>
      <c r="BZ4" s="76"/>
      <c r="CA4" s="76"/>
      <c r="CB4" s="76" t="s">
        <v>61</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55</v>
      </c>
      <c r="I5" s="66" t="s">
        <v>69</v>
      </c>
      <c r="J5" s="66" t="s">
        <v>70</v>
      </c>
      <c r="K5" s="66" t="s">
        <v>71</v>
      </c>
      <c r="L5" s="66" t="s">
        <v>72</v>
      </c>
      <c r="M5" s="66" t="s">
        <v>6</v>
      </c>
      <c r="N5" s="66" t="s">
        <v>73</v>
      </c>
      <c r="O5" s="66" t="s">
        <v>74</v>
      </c>
      <c r="P5" s="66" t="s">
        <v>75</v>
      </c>
      <c r="Q5" s="66" t="s">
        <v>76</v>
      </c>
      <c r="R5" s="66" t="s">
        <v>77</v>
      </c>
      <c r="S5" s="66" t="s">
        <v>78</v>
      </c>
      <c r="T5" s="66" t="s">
        <v>79</v>
      </c>
      <c r="U5" s="66" t="s">
        <v>62</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42</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2023</v>
      </c>
      <c r="C6" s="61">
        <f t="shared" si="1"/>
        <v>52132</v>
      </c>
      <c r="D6" s="61">
        <f t="shared" si="1"/>
        <v>46</v>
      </c>
      <c r="E6" s="61">
        <f t="shared" si="1"/>
        <v>17</v>
      </c>
      <c r="F6" s="61">
        <f t="shared" si="1"/>
        <v>1</v>
      </c>
      <c r="G6" s="61">
        <f t="shared" si="1"/>
        <v>0</v>
      </c>
      <c r="H6" s="61" t="str">
        <f t="shared" si="1"/>
        <v>秋田県　北秋田市</v>
      </c>
      <c r="I6" s="61" t="str">
        <f t="shared" si="1"/>
        <v>法適用</v>
      </c>
      <c r="J6" s="61" t="str">
        <f t="shared" si="1"/>
        <v>下水道事業</v>
      </c>
      <c r="K6" s="61" t="str">
        <f t="shared" si="1"/>
        <v>公共下水道</v>
      </c>
      <c r="L6" s="61" t="str">
        <f t="shared" si="1"/>
        <v>Cd2</v>
      </c>
      <c r="M6" s="61" t="str">
        <f t="shared" si="1"/>
        <v>非設置</v>
      </c>
      <c r="N6" s="69" t="str">
        <f t="shared" si="1"/>
        <v>-</v>
      </c>
      <c r="O6" s="69">
        <f t="shared" si="1"/>
        <v>53.82</v>
      </c>
      <c r="P6" s="69">
        <f t="shared" si="1"/>
        <v>52.52</v>
      </c>
      <c r="Q6" s="69">
        <f t="shared" si="1"/>
        <v>87.95</v>
      </c>
      <c r="R6" s="69">
        <f t="shared" si="1"/>
        <v>2970</v>
      </c>
      <c r="S6" s="69">
        <f t="shared" si="1"/>
        <v>28536</v>
      </c>
      <c r="T6" s="69">
        <f t="shared" si="1"/>
        <v>1152.76</v>
      </c>
      <c r="U6" s="69">
        <f t="shared" si="1"/>
        <v>24.75</v>
      </c>
      <c r="V6" s="69">
        <f t="shared" si="1"/>
        <v>14834</v>
      </c>
      <c r="W6" s="69">
        <f t="shared" si="1"/>
        <v>8.1</v>
      </c>
      <c r="X6" s="69">
        <f t="shared" si="1"/>
        <v>1831.36</v>
      </c>
      <c r="Y6" s="77" t="str">
        <f t="shared" ref="Y6:AH6" si="2">IF(Y7="",NA(),Y7)</f>
        <v>-</v>
      </c>
      <c r="Z6" s="77">
        <f t="shared" si="2"/>
        <v>101.26</v>
      </c>
      <c r="AA6" s="77">
        <f t="shared" si="2"/>
        <v>102.85</v>
      </c>
      <c r="AB6" s="77">
        <f t="shared" si="2"/>
        <v>99.85</v>
      </c>
      <c r="AC6" s="77">
        <f t="shared" si="2"/>
        <v>93.46</v>
      </c>
      <c r="AD6" s="77" t="str">
        <f t="shared" si="2"/>
        <v>-</v>
      </c>
      <c r="AE6" s="77">
        <f t="shared" si="2"/>
        <v>107.81</v>
      </c>
      <c r="AF6" s="77">
        <f t="shared" si="2"/>
        <v>107.54</v>
      </c>
      <c r="AG6" s="77">
        <f t="shared" si="2"/>
        <v>107.19</v>
      </c>
      <c r="AH6" s="77">
        <f t="shared" si="2"/>
        <v>107.04</v>
      </c>
      <c r="AI6" s="69" t="str">
        <f>IF(AI7="","",IF(AI7="-","【-】","【"&amp;SUBSTITUTE(TEXT(AI7,"#,##0.00"),"-","△")&amp;"】"))</f>
        <v>【105.91】</v>
      </c>
      <c r="AJ6" s="77" t="str">
        <f t="shared" ref="AJ6:AS6" si="3">IF(AJ7="",NA(),AJ7)</f>
        <v>-</v>
      </c>
      <c r="AK6" s="69">
        <f t="shared" si="3"/>
        <v>0</v>
      </c>
      <c r="AL6" s="69">
        <f t="shared" si="3"/>
        <v>0</v>
      </c>
      <c r="AM6" s="69">
        <f t="shared" si="3"/>
        <v>0</v>
      </c>
      <c r="AN6" s="77">
        <f t="shared" si="3"/>
        <v>15.45</v>
      </c>
      <c r="AO6" s="77" t="str">
        <f t="shared" si="3"/>
        <v>-</v>
      </c>
      <c r="AP6" s="77">
        <f t="shared" si="3"/>
        <v>18.2</v>
      </c>
      <c r="AQ6" s="77">
        <f t="shared" si="3"/>
        <v>19.059999999999999</v>
      </c>
      <c r="AR6" s="77">
        <f t="shared" si="3"/>
        <v>31.07</v>
      </c>
      <c r="AS6" s="77">
        <f t="shared" si="3"/>
        <v>37.43</v>
      </c>
      <c r="AT6" s="69" t="str">
        <f>IF(AT7="","",IF(AT7="-","【-】","【"&amp;SUBSTITUTE(TEXT(AT7,"#,##0.00"),"-","△")&amp;"】"))</f>
        <v>【3.03】</v>
      </c>
      <c r="AU6" s="77" t="str">
        <f t="shared" ref="AU6:BD6" si="4">IF(AU7="",NA(),AU7)</f>
        <v>-</v>
      </c>
      <c r="AV6" s="77">
        <f t="shared" si="4"/>
        <v>37.71</v>
      </c>
      <c r="AW6" s="77">
        <f t="shared" si="4"/>
        <v>48.67</v>
      </c>
      <c r="AX6" s="77">
        <f t="shared" si="4"/>
        <v>41.07</v>
      </c>
      <c r="AY6" s="77">
        <f t="shared" si="4"/>
        <v>39.409999999999997</v>
      </c>
      <c r="AZ6" s="77" t="str">
        <f t="shared" si="4"/>
        <v>-</v>
      </c>
      <c r="BA6" s="77">
        <f t="shared" si="4"/>
        <v>48.56</v>
      </c>
      <c r="BB6" s="77">
        <f t="shared" si="4"/>
        <v>47.58</v>
      </c>
      <c r="BC6" s="77">
        <f t="shared" si="4"/>
        <v>51.09</v>
      </c>
      <c r="BD6" s="77">
        <f t="shared" si="4"/>
        <v>57.42</v>
      </c>
      <c r="BE6" s="69" t="str">
        <f>IF(BE7="","",IF(BE7="-","【-】","【"&amp;SUBSTITUTE(TEXT(BE7,"#,##0.00"),"-","△")&amp;"】"))</f>
        <v>【78.43】</v>
      </c>
      <c r="BF6" s="77" t="str">
        <f t="shared" ref="BF6:BO6" si="5">IF(BF7="",NA(),BF7)</f>
        <v>-</v>
      </c>
      <c r="BG6" s="69">
        <f t="shared" si="5"/>
        <v>0</v>
      </c>
      <c r="BH6" s="69">
        <f t="shared" si="5"/>
        <v>0</v>
      </c>
      <c r="BI6" s="69">
        <f t="shared" si="5"/>
        <v>0</v>
      </c>
      <c r="BJ6" s="69">
        <f t="shared" si="5"/>
        <v>0</v>
      </c>
      <c r="BK6" s="77" t="str">
        <f t="shared" si="5"/>
        <v>-</v>
      </c>
      <c r="BL6" s="77">
        <f t="shared" si="5"/>
        <v>1245.0999999999999</v>
      </c>
      <c r="BM6" s="77">
        <f t="shared" si="5"/>
        <v>1108.8</v>
      </c>
      <c r="BN6" s="77">
        <f t="shared" si="5"/>
        <v>1194.56</v>
      </c>
      <c r="BO6" s="77">
        <f t="shared" si="5"/>
        <v>1174.6099999999999</v>
      </c>
      <c r="BP6" s="69" t="str">
        <f>IF(BP7="","",IF(BP7="-","【-】","【"&amp;SUBSTITUTE(TEXT(BP7,"#,##0.00"),"-","△")&amp;"】"))</f>
        <v>【630.82】</v>
      </c>
      <c r="BQ6" s="77" t="str">
        <f t="shared" ref="BQ6:BZ6" si="6">IF(BQ7="",NA(),BQ7)</f>
        <v>-</v>
      </c>
      <c r="BR6" s="77">
        <f t="shared" si="6"/>
        <v>98.68</v>
      </c>
      <c r="BS6" s="77">
        <f t="shared" si="6"/>
        <v>102.04</v>
      </c>
      <c r="BT6" s="77">
        <f t="shared" si="6"/>
        <v>97</v>
      </c>
      <c r="BU6" s="77">
        <f t="shared" si="6"/>
        <v>84.7</v>
      </c>
      <c r="BV6" s="77" t="str">
        <f t="shared" si="6"/>
        <v>-</v>
      </c>
      <c r="BW6" s="77">
        <f t="shared" si="6"/>
        <v>79.77</v>
      </c>
      <c r="BX6" s="77">
        <f t="shared" si="6"/>
        <v>79.63</v>
      </c>
      <c r="BY6" s="77">
        <f t="shared" si="6"/>
        <v>76.78</v>
      </c>
      <c r="BZ6" s="77">
        <f t="shared" si="6"/>
        <v>75.41</v>
      </c>
      <c r="CA6" s="69" t="str">
        <f>IF(CA7="","",IF(CA7="-","【-】","【"&amp;SUBSTITUTE(TEXT(CA7,"#,##0.00"),"-","△")&amp;"】"))</f>
        <v>【97.81】</v>
      </c>
      <c r="CB6" s="77" t="str">
        <f t="shared" ref="CB6:CK6" si="7">IF(CB7="",NA(),CB7)</f>
        <v>-</v>
      </c>
      <c r="CC6" s="77">
        <f t="shared" si="7"/>
        <v>205.76</v>
      </c>
      <c r="CD6" s="77">
        <f t="shared" si="7"/>
        <v>169.29</v>
      </c>
      <c r="CE6" s="77">
        <f t="shared" si="7"/>
        <v>174.7</v>
      </c>
      <c r="CF6" s="77">
        <f t="shared" si="7"/>
        <v>199.4</v>
      </c>
      <c r="CG6" s="77" t="str">
        <f t="shared" si="7"/>
        <v>-</v>
      </c>
      <c r="CH6" s="77">
        <f t="shared" si="7"/>
        <v>214.56</v>
      </c>
      <c r="CI6" s="77">
        <f t="shared" si="7"/>
        <v>213.66</v>
      </c>
      <c r="CJ6" s="77">
        <f t="shared" si="7"/>
        <v>224.31</v>
      </c>
      <c r="CK6" s="77">
        <f t="shared" si="7"/>
        <v>223.48</v>
      </c>
      <c r="CL6" s="69" t="str">
        <f>IF(CL7="","",IF(CL7="-","【-】","【"&amp;SUBSTITUTE(TEXT(CL7,"#,##0.00"),"-","△")&amp;"】"))</f>
        <v>【138.75】</v>
      </c>
      <c r="CM6" s="77" t="str">
        <f t="shared" ref="CM6:CV6" si="8">IF(CM7="",NA(),CM7)</f>
        <v>-</v>
      </c>
      <c r="CN6" s="77">
        <f t="shared" si="8"/>
        <v>79.48</v>
      </c>
      <c r="CO6" s="77">
        <f t="shared" si="8"/>
        <v>80.98</v>
      </c>
      <c r="CP6" s="77">
        <f t="shared" si="8"/>
        <v>70.290000000000006</v>
      </c>
      <c r="CQ6" s="77">
        <f t="shared" si="8"/>
        <v>70.290000000000006</v>
      </c>
      <c r="CR6" s="77" t="str">
        <f t="shared" si="8"/>
        <v>-</v>
      </c>
      <c r="CS6" s="77">
        <f t="shared" si="8"/>
        <v>49.47</v>
      </c>
      <c r="CT6" s="77">
        <f t="shared" si="8"/>
        <v>48.19</v>
      </c>
      <c r="CU6" s="77">
        <f t="shared" si="8"/>
        <v>47.32</v>
      </c>
      <c r="CV6" s="77">
        <f t="shared" si="8"/>
        <v>48.03</v>
      </c>
      <c r="CW6" s="69" t="str">
        <f>IF(CW7="","",IF(CW7="-","【-】","【"&amp;SUBSTITUTE(TEXT(CW7,"#,##0.00"),"-","△")&amp;"】"))</f>
        <v>【58.94】</v>
      </c>
      <c r="CX6" s="77" t="str">
        <f t="shared" ref="CX6:DG6" si="9">IF(CX7="",NA(),CX7)</f>
        <v>-</v>
      </c>
      <c r="CY6" s="77">
        <f t="shared" si="9"/>
        <v>71.92</v>
      </c>
      <c r="CZ6" s="77">
        <f t="shared" si="9"/>
        <v>73.05</v>
      </c>
      <c r="DA6" s="77">
        <f t="shared" si="9"/>
        <v>74.72</v>
      </c>
      <c r="DB6" s="77">
        <f t="shared" si="9"/>
        <v>74.959999999999994</v>
      </c>
      <c r="DC6" s="77" t="str">
        <f t="shared" si="9"/>
        <v>-</v>
      </c>
      <c r="DD6" s="77">
        <f t="shared" si="9"/>
        <v>82.06</v>
      </c>
      <c r="DE6" s="77">
        <f t="shared" si="9"/>
        <v>82.26</v>
      </c>
      <c r="DF6" s="77">
        <f t="shared" si="9"/>
        <v>81.33</v>
      </c>
      <c r="DG6" s="77">
        <f t="shared" si="9"/>
        <v>80.95</v>
      </c>
      <c r="DH6" s="69" t="str">
        <f>IF(DH7="","",IF(DH7="-","【-】","【"&amp;SUBSTITUTE(TEXT(DH7,"#,##0.00"),"-","△")&amp;"】"))</f>
        <v>【95.91】</v>
      </c>
      <c r="DI6" s="77" t="str">
        <f t="shared" ref="DI6:DR6" si="10">IF(DI7="",NA(),DI7)</f>
        <v>-</v>
      </c>
      <c r="DJ6" s="77">
        <f t="shared" si="10"/>
        <v>3.09</v>
      </c>
      <c r="DK6" s="77">
        <f t="shared" si="10"/>
        <v>5.99</v>
      </c>
      <c r="DL6" s="77">
        <f t="shared" si="10"/>
        <v>8.9</v>
      </c>
      <c r="DM6" s="77">
        <f t="shared" si="10"/>
        <v>11.65</v>
      </c>
      <c r="DN6" s="77" t="str">
        <f t="shared" si="10"/>
        <v>-</v>
      </c>
      <c r="DO6" s="77">
        <f t="shared" si="10"/>
        <v>19.93</v>
      </c>
      <c r="DP6" s="77">
        <f t="shared" si="10"/>
        <v>21.94</v>
      </c>
      <c r="DQ6" s="77">
        <f t="shared" si="10"/>
        <v>22.89</v>
      </c>
      <c r="DR6" s="77">
        <f t="shared" si="10"/>
        <v>23.37</v>
      </c>
      <c r="DS6" s="69" t="str">
        <f>IF(DS7="","",IF(DS7="-","【-】","【"&amp;SUBSTITUTE(TEXT(DS7,"#,##0.00"),"-","△")&amp;"】"))</f>
        <v>【41.09】</v>
      </c>
      <c r="DT6" s="77" t="str">
        <f t="shared" ref="DT6:EC6" si="11">IF(DT7="",NA(),DT7)</f>
        <v>-</v>
      </c>
      <c r="DU6" s="69">
        <f t="shared" si="11"/>
        <v>0</v>
      </c>
      <c r="DV6" s="69">
        <f t="shared" si="11"/>
        <v>0</v>
      </c>
      <c r="DW6" s="69">
        <f t="shared" si="11"/>
        <v>0</v>
      </c>
      <c r="DX6" s="69">
        <f t="shared" si="11"/>
        <v>0</v>
      </c>
      <c r="DY6" s="77" t="str">
        <f t="shared" si="11"/>
        <v>-</v>
      </c>
      <c r="DZ6" s="69">
        <f t="shared" si="11"/>
        <v>0</v>
      </c>
      <c r="EA6" s="69">
        <f t="shared" si="11"/>
        <v>0</v>
      </c>
      <c r="EB6" s="69">
        <f t="shared" si="11"/>
        <v>0</v>
      </c>
      <c r="EC6" s="69">
        <f t="shared" si="11"/>
        <v>0</v>
      </c>
      <c r="ED6" s="69" t="str">
        <f>IF(ED7="","",IF(ED7="-","【-】","【"&amp;SUBSTITUTE(TEXT(ED7,"#,##0.00"),"-","△")&amp;"】"))</f>
        <v>【8.68】</v>
      </c>
      <c r="EE6" s="77" t="str">
        <f t="shared" ref="EE6:EN6" si="12">IF(EE7="",NA(),EE7)</f>
        <v>-</v>
      </c>
      <c r="EF6" s="69">
        <f t="shared" si="12"/>
        <v>0</v>
      </c>
      <c r="EG6" s="69">
        <f t="shared" si="12"/>
        <v>0</v>
      </c>
      <c r="EH6" s="69">
        <f t="shared" si="12"/>
        <v>0</v>
      </c>
      <c r="EI6" s="77">
        <f t="shared" si="12"/>
        <v>0.65</v>
      </c>
      <c r="EJ6" s="77" t="str">
        <f t="shared" si="12"/>
        <v>-</v>
      </c>
      <c r="EK6" s="77">
        <f t="shared" si="12"/>
        <v>0.32</v>
      </c>
      <c r="EL6" s="77">
        <f t="shared" si="12"/>
        <v>0.1</v>
      </c>
      <c r="EM6" s="77">
        <f t="shared" si="12"/>
        <v>9.e-002</v>
      </c>
      <c r="EN6" s="77">
        <f t="shared" si="12"/>
        <v>0.1</v>
      </c>
      <c r="EO6" s="69" t="str">
        <f>IF(EO7="","",IF(EO7="-","【-】","【"&amp;SUBSTITUTE(TEXT(EO7,"#,##0.00"),"-","△")&amp;"】"))</f>
        <v>【0.22】</v>
      </c>
    </row>
    <row r="7" spans="1:148" s="55" customFormat="1">
      <c r="A7" s="56"/>
      <c r="B7" s="62">
        <v>2023</v>
      </c>
      <c r="C7" s="62">
        <v>52132</v>
      </c>
      <c r="D7" s="62">
        <v>46</v>
      </c>
      <c r="E7" s="62">
        <v>17</v>
      </c>
      <c r="F7" s="62">
        <v>1</v>
      </c>
      <c r="G7" s="62">
        <v>0</v>
      </c>
      <c r="H7" s="62" t="s">
        <v>95</v>
      </c>
      <c r="I7" s="62" t="s">
        <v>96</v>
      </c>
      <c r="J7" s="62" t="s">
        <v>97</v>
      </c>
      <c r="K7" s="62" t="s">
        <v>98</v>
      </c>
      <c r="L7" s="62" t="s">
        <v>99</v>
      </c>
      <c r="M7" s="62" t="s">
        <v>100</v>
      </c>
      <c r="N7" s="70" t="s">
        <v>101</v>
      </c>
      <c r="O7" s="70">
        <v>53.82</v>
      </c>
      <c r="P7" s="70">
        <v>52.52</v>
      </c>
      <c r="Q7" s="70">
        <v>87.95</v>
      </c>
      <c r="R7" s="70">
        <v>2970</v>
      </c>
      <c r="S7" s="70">
        <v>28536</v>
      </c>
      <c r="T7" s="70">
        <v>1152.76</v>
      </c>
      <c r="U7" s="70">
        <v>24.75</v>
      </c>
      <c r="V7" s="70">
        <v>14834</v>
      </c>
      <c r="W7" s="70">
        <v>8.1</v>
      </c>
      <c r="X7" s="70">
        <v>1831.36</v>
      </c>
      <c r="Y7" s="70" t="s">
        <v>101</v>
      </c>
      <c r="Z7" s="70">
        <v>101.26</v>
      </c>
      <c r="AA7" s="70">
        <v>102.85</v>
      </c>
      <c r="AB7" s="70">
        <v>99.85</v>
      </c>
      <c r="AC7" s="70">
        <v>93.46</v>
      </c>
      <c r="AD7" s="70" t="s">
        <v>101</v>
      </c>
      <c r="AE7" s="70">
        <v>107.81</v>
      </c>
      <c r="AF7" s="70">
        <v>107.54</v>
      </c>
      <c r="AG7" s="70">
        <v>107.19</v>
      </c>
      <c r="AH7" s="70">
        <v>107.04</v>
      </c>
      <c r="AI7" s="70">
        <v>105.91</v>
      </c>
      <c r="AJ7" s="70" t="s">
        <v>101</v>
      </c>
      <c r="AK7" s="70">
        <v>0</v>
      </c>
      <c r="AL7" s="70">
        <v>0</v>
      </c>
      <c r="AM7" s="70">
        <v>0</v>
      </c>
      <c r="AN7" s="70">
        <v>15.45</v>
      </c>
      <c r="AO7" s="70" t="s">
        <v>101</v>
      </c>
      <c r="AP7" s="70">
        <v>18.2</v>
      </c>
      <c r="AQ7" s="70">
        <v>19.059999999999999</v>
      </c>
      <c r="AR7" s="70">
        <v>31.07</v>
      </c>
      <c r="AS7" s="70">
        <v>37.43</v>
      </c>
      <c r="AT7" s="70">
        <v>3.03</v>
      </c>
      <c r="AU7" s="70" t="s">
        <v>101</v>
      </c>
      <c r="AV7" s="70">
        <v>37.71</v>
      </c>
      <c r="AW7" s="70">
        <v>48.67</v>
      </c>
      <c r="AX7" s="70">
        <v>41.07</v>
      </c>
      <c r="AY7" s="70">
        <v>39.409999999999997</v>
      </c>
      <c r="AZ7" s="70" t="s">
        <v>101</v>
      </c>
      <c r="BA7" s="70">
        <v>48.56</v>
      </c>
      <c r="BB7" s="70">
        <v>47.58</v>
      </c>
      <c r="BC7" s="70">
        <v>51.09</v>
      </c>
      <c r="BD7" s="70">
        <v>57.42</v>
      </c>
      <c r="BE7" s="70">
        <v>78.430000000000007</v>
      </c>
      <c r="BF7" s="70" t="s">
        <v>101</v>
      </c>
      <c r="BG7" s="70">
        <v>0</v>
      </c>
      <c r="BH7" s="70">
        <v>0</v>
      </c>
      <c r="BI7" s="70">
        <v>0</v>
      </c>
      <c r="BJ7" s="70">
        <v>0</v>
      </c>
      <c r="BK7" s="70" t="s">
        <v>101</v>
      </c>
      <c r="BL7" s="70">
        <v>1245.0999999999999</v>
      </c>
      <c r="BM7" s="70">
        <v>1108.8</v>
      </c>
      <c r="BN7" s="70">
        <v>1194.56</v>
      </c>
      <c r="BO7" s="70">
        <v>1174.6099999999999</v>
      </c>
      <c r="BP7" s="70">
        <v>630.82000000000005</v>
      </c>
      <c r="BQ7" s="70" t="s">
        <v>101</v>
      </c>
      <c r="BR7" s="70">
        <v>98.68</v>
      </c>
      <c r="BS7" s="70">
        <v>102.04</v>
      </c>
      <c r="BT7" s="70">
        <v>97</v>
      </c>
      <c r="BU7" s="70">
        <v>84.7</v>
      </c>
      <c r="BV7" s="70" t="s">
        <v>101</v>
      </c>
      <c r="BW7" s="70">
        <v>79.77</v>
      </c>
      <c r="BX7" s="70">
        <v>79.63</v>
      </c>
      <c r="BY7" s="70">
        <v>76.78</v>
      </c>
      <c r="BZ7" s="70">
        <v>75.41</v>
      </c>
      <c r="CA7" s="70">
        <v>97.81</v>
      </c>
      <c r="CB7" s="70" t="s">
        <v>101</v>
      </c>
      <c r="CC7" s="70">
        <v>205.76</v>
      </c>
      <c r="CD7" s="70">
        <v>169.29</v>
      </c>
      <c r="CE7" s="70">
        <v>174.7</v>
      </c>
      <c r="CF7" s="70">
        <v>199.4</v>
      </c>
      <c r="CG7" s="70" t="s">
        <v>101</v>
      </c>
      <c r="CH7" s="70">
        <v>214.56</v>
      </c>
      <c r="CI7" s="70">
        <v>213.66</v>
      </c>
      <c r="CJ7" s="70">
        <v>224.31</v>
      </c>
      <c r="CK7" s="70">
        <v>223.48</v>
      </c>
      <c r="CL7" s="70">
        <v>138.75</v>
      </c>
      <c r="CM7" s="70" t="s">
        <v>101</v>
      </c>
      <c r="CN7" s="70">
        <v>79.48</v>
      </c>
      <c r="CO7" s="70">
        <v>80.98</v>
      </c>
      <c r="CP7" s="70">
        <v>70.290000000000006</v>
      </c>
      <c r="CQ7" s="70">
        <v>70.290000000000006</v>
      </c>
      <c r="CR7" s="70" t="s">
        <v>101</v>
      </c>
      <c r="CS7" s="70">
        <v>49.47</v>
      </c>
      <c r="CT7" s="70">
        <v>48.19</v>
      </c>
      <c r="CU7" s="70">
        <v>47.32</v>
      </c>
      <c r="CV7" s="70">
        <v>48.03</v>
      </c>
      <c r="CW7" s="70">
        <v>58.94</v>
      </c>
      <c r="CX7" s="70" t="s">
        <v>101</v>
      </c>
      <c r="CY7" s="70">
        <v>71.92</v>
      </c>
      <c r="CZ7" s="70">
        <v>73.05</v>
      </c>
      <c r="DA7" s="70">
        <v>74.72</v>
      </c>
      <c r="DB7" s="70">
        <v>74.959999999999994</v>
      </c>
      <c r="DC7" s="70" t="s">
        <v>101</v>
      </c>
      <c r="DD7" s="70">
        <v>82.06</v>
      </c>
      <c r="DE7" s="70">
        <v>82.26</v>
      </c>
      <c r="DF7" s="70">
        <v>81.33</v>
      </c>
      <c r="DG7" s="70">
        <v>80.95</v>
      </c>
      <c r="DH7" s="70">
        <v>95.91</v>
      </c>
      <c r="DI7" s="70" t="s">
        <v>101</v>
      </c>
      <c r="DJ7" s="70">
        <v>3.09</v>
      </c>
      <c r="DK7" s="70">
        <v>5.99</v>
      </c>
      <c r="DL7" s="70">
        <v>8.9</v>
      </c>
      <c r="DM7" s="70">
        <v>11.65</v>
      </c>
      <c r="DN7" s="70" t="s">
        <v>101</v>
      </c>
      <c r="DO7" s="70">
        <v>19.93</v>
      </c>
      <c r="DP7" s="70">
        <v>21.94</v>
      </c>
      <c r="DQ7" s="70">
        <v>22.89</v>
      </c>
      <c r="DR7" s="70">
        <v>23.37</v>
      </c>
      <c r="DS7" s="70">
        <v>41.09</v>
      </c>
      <c r="DT7" s="70" t="s">
        <v>101</v>
      </c>
      <c r="DU7" s="70">
        <v>0</v>
      </c>
      <c r="DV7" s="70">
        <v>0</v>
      </c>
      <c r="DW7" s="70">
        <v>0</v>
      </c>
      <c r="DX7" s="70">
        <v>0</v>
      </c>
      <c r="DY7" s="70" t="s">
        <v>101</v>
      </c>
      <c r="DZ7" s="70">
        <v>0</v>
      </c>
      <c r="EA7" s="70">
        <v>0</v>
      </c>
      <c r="EB7" s="70">
        <v>0</v>
      </c>
      <c r="EC7" s="70">
        <v>0</v>
      </c>
      <c r="ED7" s="70">
        <v>8.68</v>
      </c>
      <c r="EE7" s="70" t="s">
        <v>101</v>
      </c>
      <c r="EF7" s="70">
        <v>0</v>
      </c>
      <c r="EG7" s="70">
        <v>0</v>
      </c>
      <c r="EH7" s="70">
        <v>0</v>
      </c>
      <c r="EI7" s="70">
        <v>0.65</v>
      </c>
      <c r="EJ7" s="70" t="s">
        <v>101</v>
      </c>
      <c r="EK7" s="70">
        <v>0.32</v>
      </c>
      <c r="EL7" s="70">
        <v>0.1</v>
      </c>
      <c r="EM7" s="70">
        <v>9.e-002</v>
      </c>
      <c r="EN7" s="70">
        <v>0.1</v>
      </c>
      <c r="EO7" s="70">
        <v>0.22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0</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伊藤 星</cp:lastModifiedBy>
  <dcterms:created xsi:type="dcterms:W3CDTF">2025-01-24T06:58:21Z</dcterms:created>
  <dcterms:modified xsi:type="dcterms:W3CDTF">2025-01-29T02:50:15Z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2025-01-29T02:50:15Z</vt:filetime>
  </property>
</Properties>
</file>