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workbookProtection lockStructure="1" workbookAlgorithmName="SHA-512" workbookHashValue="ALHnU0FHBWFhl5htMX2ZSlR8dG/wwjf1qDO223qdTBjHp3pxAvimLQJPKJXepGb/TYzvdU7x7kk5YErH8VhEFA==" workbookSaltValue="MG+ex8Zs+tiwETylvBQ15w==" workbookSpinCount="100000"/>
  <bookViews>
    <workbookView xWindow="0" yWindow="0" windowWidth="23040" windowHeight="9216"/>
  </bookViews>
  <sheets>
    <sheet name="法適用_水道事業" sheetId="4" r:id="rId1"/>
    <sheet name="データ" sheetId="5" state="hidden" r:id="rId2"/>
  </sheets>
  <externalReferences>
    <externalReference r:id="rId3"/>
  </externalReferenc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<sst xmlns="http://schemas.openxmlformats.org/spreadsheetml/2006/main" xmlns:r="http://schemas.openxmlformats.org/officeDocument/2006/relationships" count="111" uniqueCount="111">
  <si>
    <t>経営比較分析表（令和5年度決算）</t>
    <rPh sb="8" eb="10">
      <t>レイワ</t>
    </rPh>
    <rPh sb="12" eb="13">
      <t>ド</t>
    </rPh>
    <phoneticPr fontId="1"/>
  </si>
  <si>
    <t>事業CD</t>
    <rPh sb="0" eb="2">
      <t>ジギョウ</t>
    </rPh>
    <phoneticPr fontId="1"/>
  </si>
  <si>
    <t>業種CD</t>
    <rPh sb="0" eb="2">
      <t>ギョウシュ</t>
    </rPh>
    <phoneticPr fontId="1"/>
  </si>
  <si>
    <t>管理者の情報</t>
    <rPh sb="0" eb="3">
      <t>カンリシャ</t>
    </rPh>
    <rPh sb="4" eb="6">
      <t>ジョウホウ</t>
    </rPh>
    <phoneticPr fontId="1"/>
  </si>
  <si>
    <t>事業名</t>
  </si>
  <si>
    <t>業務名</t>
    <rPh sb="2" eb="3">
      <t>メイ</t>
    </rPh>
    <phoneticPr fontId="1"/>
  </si>
  <si>
    <t>1⑤</t>
  </si>
  <si>
    <t>全体総括</t>
    <rPh sb="0" eb="2">
      <t>ゼンタイ</t>
    </rPh>
    <rPh sb="2" eb="4">
      <t>ソウカツ</t>
    </rPh>
    <phoneticPr fontId="1"/>
  </si>
  <si>
    <t>2. 老朽化の状況</t>
  </si>
  <si>
    <r>
      <t>面積(km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</si>
  <si>
    <t>■</t>
  </si>
  <si>
    <t>業種名</t>
    <rPh sb="2" eb="3">
      <t>メイ</t>
    </rPh>
    <phoneticPr fontId="1"/>
  </si>
  <si>
    <t>類似団体区分</t>
    <rPh sb="4" eb="6">
      <t>クブン</t>
    </rPh>
    <phoneticPr fontId="1"/>
  </si>
  <si>
    <t>非設置</t>
  </si>
  <si>
    <r>
      <t>給水人口密度(人/km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  <rPh sb="0" eb="2">
      <t>キュウスイ</t>
    </rPh>
    <phoneticPr fontId="1"/>
  </si>
  <si>
    <t>人口（人）</t>
    <rPh sb="0" eb="2">
      <t>ジンコウ</t>
    </rPh>
    <rPh sb="3" eb="4">
      <t>ヒト</t>
    </rPh>
    <phoneticPr fontId="1"/>
  </si>
  <si>
    <r>
      <t>人口密度(人/km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</si>
  <si>
    <t>グラフ凡例</t>
    <rPh sb="3" eb="5">
      <t>ハンレイ</t>
    </rPh>
    <phoneticPr fontId="1"/>
  </si>
  <si>
    <t>大項目</t>
    <rPh sb="0" eb="3">
      <t>ダイコウモク</t>
    </rPh>
    <phoneticPr fontId="1"/>
  </si>
  <si>
    <t>当該団体値（当該値）</t>
    <rPh sb="2" eb="4">
      <t>ダンタイ</t>
    </rPh>
    <phoneticPr fontId="1"/>
  </si>
  <si>
    <t>　水道事業では「人口減少に伴う料金収入の減少」と「老朽施設の更新費用の捻出」という課題に対応すべく、令和４年度にアセットマネジメントを策定している。
　令和５年度よりそれに基づいた施設更新等を順次進めており、計画的、効率的な事業運営、適正な料金設定を検討し、将来にわたって持続可能な事業の経営を図っていく。</t>
    <rPh sb="50" eb="52">
      <t>レイワ</t>
    </rPh>
    <rPh sb="53" eb="55">
      <t>ネンド</t>
    </rPh>
    <rPh sb="67" eb="69">
      <t>サクテイ</t>
    </rPh>
    <rPh sb="76" eb="78">
      <t>レイワ</t>
    </rPh>
    <rPh sb="79" eb="81">
      <t>ネンド</t>
    </rPh>
    <rPh sb="147" eb="148">
      <t>ハカ</t>
    </rPh>
    <phoneticPr fontId="14"/>
  </si>
  <si>
    <r>
      <t>1か月20ｍ</t>
    </r>
    <r>
      <rPr>
        <b/>
        <vertAlign val="superscript"/>
        <sz val="12"/>
        <color theme="1"/>
        <rFont val="ＭＳ ゴシック"/>
      </rPr>
      <t>3</t>
    </r>
    <r>
      <rPr>
        <b/>
        <sz val="11"/>
        <color theme="1"/>
        <rFont val="ＭＳ ゴシック"/>
      </rPr>
      <t>当たり家庭料金(円)</t>
    </r>
  </si>
  <si>
    <t>資金不足比率(％)</t>
  </si>
  <si>
    <t>自己資本構成比率(％)</t>
  </si>
  <si>
    <t>施設CD</t>
    <rPh sb="0" eb="2">
      <t>シセツ</t>
    </rPh>
    <phoneticPr fontId="1"/>
  </si>
  <si>
    <t>普及率(％)</t>
  </si>
  <si>
    <t>1⑥</t>
  </si>
  <si>
    <t>小項目</t>
    <rPh sb="0" eb="3">
      <t>ショウコウモク</t>
    </rPh>
    <phoneticPr fontId="1"/>
  </si>
  <si>
    <t>現在給水人口(人)</t>
  </si>
  <si>
    <t>基本情報</t>
    <rPh sb="0" eb="2">
      <t>キホン</t>
    </rPh>
    <rPh sb="2" eb="4">
      <t>ジョウホウ</t>
    </rPh>
    <phoneticPr fontId="1"/>
  </si>
  <si>
    <r>
      <t>給水区域面積(km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  <rPh sb="0" eb="2">
      <t>キュウスイ</t>
    </rPh>
    <rPh sb="2" eb="4">
      <t>クイキ</t>
    </rPh>
    <phoneticPr fontId="1"/>
  </si>
  <si>
    <t>－</t>
  </si>
  <si>
    <t>2①</t>
  </si>
  <si>
    <t>類似団体平均値（平均値）</t>
  </si>
  <si>
    <t>⑤料金回収率(％)</t>
    <rPh sb="1" eb="3">
      <t>リョウキン</t>
    </rPh>
    <rPh sb="3" eb="5">
      <t>カイシュウ</t>
    </rPh>
    <rPh sb="5" eb="6">
      <t>リツ</t>
    </rPh>
    <phoneticPr fontId="1"/>
  </si>
  <si>
    <t>【】</t>
  </si>
  <si>
    <t>令和5年度全国平均</t>
    <rPh sb="0" eb="2">
      <t>レイワ</t>
    </rPh>
    <rPh sb="3" eb="5">
      <t>ネンド</t>
    </rPh>
    <phoneticPr fontId="1"/>
  </si>
  <si>
    <t>分析欄</t>
    <rPh sb="0" eb="2">
      <t>ブンセキ</t>
    </rPh>
    <rPh sb="2" eb="3">
      <t>ラン</t>
    </rPh>
    <phoneticPr fontId="1"/>
  </si>
  <si>
    <t>③流動比率(％)</t>
    <rPh sb="1" eb="3">
      <t>リュウドウ</t>
    </rPh>
    <rPh sb="3" eb="5">
      <t>ヒリツ</t>
    </rPh>
    <phoneticPr fontId="1"/>
  </si>
  <si>
    <t>1. 経営の健全性・効率性</t>
  </si>
  <si>
    <t>1. 経営の健全性・効率性について</t>
  </si>
  <si>
    <t>1④</t>
  </si>
  <si>
    <t>2. 老朽化の状況について</t>
  </si>
  <si>
    <t>全国平均</t>
    <rPh sb="0" eb="2">
      <t>ゼンコク</t>
    </rPh>
    <rPh sb="2" eb="4">
      <t>ヘイキン</t>
    </rPh>
    <phoneticPr fontId="1"/>
  </si>
  <si>
    <t>②累積欠損金比率(％)</t>
  </si>
  <si>
    <t>1①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</si>
  <si>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1"/>
  </si>
  <si>
    <t>1②</t>
  </si>
  <si>
    <t>1③</t>
  </si>
  <si>
    <t>1⑦</t>
  </si>
  <si>
    <t>年度</t>
    <rPh sb="0" eb="2">
      <t>ネンド</t>
    </rPh>
    <phoneticPr fontId="1"/>
  </si>
  <si>
    <t>1⑧</t>
  </si>
  <si>
    <t>①経常収支比率(％)</t>
  </si>
  <si>
    <t>2②</t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</si>
  <si>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1"/>
  </si>
  <si>
    <t>2③</t>
  </si>
  <si>
    <t>項番</t>
    <rPh sb="0" eb="2">
      <t>コウバン</t>
    </rPh>
    <phoneticPr fontId="1"/>
  </si>
  <si>
    <t>都道府県名</t>
    <rPh sb="0" eb="4">
      <t>トドウフケン</t>
    </rPh>
    <rPh sb="4" eb="5">
      <t>メイ</t>
    </rPh>
    <phoneticPr fontId="1"/>
  </si>
  <si>
    <t>団体CD</t>
    <rPh sb="0" eb="2">
      <t>ダンタイ</t>
    </rPh>
    <phoneticPr fontId="1"/>
  </si>
  <si>
    <t>業務CD</t>
    <rPh sb="0" eb="2">
      <t>ギョウム</t>
    </rPh>
    <phoneticPr fontId="1"/>
  </si>
  <si>
    <t>中項目</t>
    <rPh sb="0" eb="1">
      <t>チュウ</t>
    </rPh>
    <rPh sb="1" eb="3">
      <t>コウモク</t>
    </rPh>
    <phoneticPr fontId="1"/>
  </si>
  <si>
    <t>②管路経年化率(％)</t>
    <rPh sb="1" eb="3">
      <t>カンロ</t>
    </rPh>
    <rPh sb="3" eb="6">
      <t>ケイネンカ</t>
    </rPh>
    <rPh sb="6" eb="7">
      <t>リツ</t>
    </rPh>
    <phoneticPr fontId="1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</si>
  <si>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1"/>
  </si>
  <si>
    <t>⑥給水原価(円)</t>
    <rPh sb="1" eb="3">
      <t>キュウスイ</t>
    </rPh>
    <rPh sb="3" eb="5">
      <t>ゲンカ</t>
    </rPh>
    <rPh sb="6" eb="7">
      <t>エン</t>
    </rPh>
    <phoneticPr fontId="1"/>
  </si>
  <si>
    <t>人口密度</t>
    <rPh sb="0" eb="2">
      <t>ジンコウ</t>
    </rPh>
    <rPh sb="2" eb="4">
      <t>ミツド</t>
    </rPh>
    <phoneticPr fontId="1"/>
  </si>
  <si>
    <t>⑦施設利用率(％)</t>
    <rPh sb="1" eb="3">
      <t>シセツ</t>
    </rPh>
    <rPh sb="3" eb="6">
      <t>リヨウリツ</t>
    </rPh>
    <phoneticPr fontId="1"/>
  </si>
  <si>
    <t>⑧有収率(％)</t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</si>
  <si>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1"/>
  </si>
  <si>
    <t>③管路更新率(％)</t>
    <rPh sb="1" eb="3">
      <t>カンロ</t>
    </rPh>
    <rPh sb="3" eb="5">
      <t>コウシン</t>
    </rPh>
    <rPh sb="5" eb="6">
      <t>リツ</t>
    </rPh>
    <phoneticPr fontId="1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</si>
  <si>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1"/>
  </si>
  <si>
    <t>業種名称</t>
    <rPh sb="0" eb="2">
      <t>ギョウシュ</t>
    </rPh>
    <rPh sb="2" eb="4">
      <t>メイショウ</t>
    </rPh>
    <phoneticPr fontId="1"/>
  </si>
  <si>
    <t>事業名称</t>
    <rPh sb="0" eb="2">
      <t>ジギョウ</t>
    </rPh>
    <rPh sb="2" eb="4">
      <t>メイショウ</t>
    </rPh>
    <phoneticPr fontId="1"/>
  </si>
  <si>
    <t>類似団体</t>
    <rPh sb="0" eb="2">
      <t>ルイジ</t>
    </rPh>
    <rPh sb="2" eb="4">
      <t>ダンタイ</t>
    </rPh>
    <phoneticPr fontId="1"/>
  </si>
  <si>
    <t>資金不足比率</t>
    <rPh sb="0" eb="2">
      <t>シキン</t>
    </rPh>
    <rPh sb="2" eb="4">
      <t>フソク</t>
    </rPh>
    <rPh sb="4" eb="6">
      <t>ヒリツ</t>
    </rPh>
    <phoneticPr fontId="1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</si>
  <si>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1"/>
  </si>
  <si>
    <t>普及率</t>
    <rPh sb="0" eb="2">
      <t>フキュウ</t>
    </rPh>
    <rPh sb="2" eb="3">
      <t>リツ</t>
    </rPh>
    <phoneticPr fontId="1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</si>
  <si>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1"/>
  </si>
  <si>
    <t>人口</t>
    <rPh sb="0" eb="2">
      <t>ジンコウ</t>
    </rPh>
    <phoneticPr fontId="1"/>
  </si>
  <si>
    <t>面積</t>
    <rPh sb="0" eb="2">
      <t>メンセキ</t>
    </rPh>
    <phoneticPr fontId="1"/>
  </si>
  <si>
    <t>給水人口</t>
    <rPh sb="0" eb="2">
      <t>キュウスイ</t>
    </rPh>
    <rPh sb="2" eb="4">
      <t>ジンコウ</t>
    </rPh>
    <phoneticPr fontId="1"/>
  </si>
  <si>
    <t>給水区域面積</t>
  </si>
  <si>
    <t>給水人口密度</t>
  </si>
  <si>
    <t>比率(N-4)</t>
    <rPh sb="0" eb="2">
      <t>ヒリツ</t>
    </rPh>
    <phoneticPr fontId="1"/>
  </si>
  <si>
    <t>比率(N-3)</t>
    <rPh sb="0" eb="2">
      <t>ヒリツ</t>
    </rPh>
    <phoneticPr fontId="1"/>
  </si>
  <si>
    <t>比率(N-2)</t>
    <rPh sb="0" eb="2">
      <t>ヒリツ</t>
    </rPh>
    <phoneticPr fontId="1"/>
  </si>
  <si>
    <t>比率(N-1)</t>
    <rPh sb="0" eb="2">
      <t>ヒリツ</t>
    </rPh>
    <phoneticPr fontId="1"/>
  </si>
  <si>
    <t>比率(N)</t>
    <rPh sb="0" eb="2">
      <t>ヒリツ</t>
    </rPh>
    <phoneticPr fontId="1"/>
  </si>
  <si>
    <t>全国平均</t>
  </si>
  <si>
    <t>類似団体平均(N-4)</t>
  </si>
  <si>
    <t>類似団体平均(N-3)</t>
  </si>
  <si>
    <t>類似団体平均(N-2)</t>
  </si>
  <si>
    <t>類似団体平均(N-1)</t>
  </si>
  <si>
    <t>類似団体平均(N)</t>
  </si>
  <si>
    <t>参照用</t>
    <rPh sb="0" eb="3">
      <t>サンショウヨウ</t>
    </rPh>
    <phoneticPr fontId="1"/>
  </si>
  <si>
    <t>秋田県　北秋田市</t>
  </si>
  <si>
    <t>法適用</t>
  </si>
  <si>
    <t>水道事業</t>
  </si>
  <si>
    <t>末端給水事業</t>
  </si>
  <si>
    <t>A6</t>
  </si>
  <si>
    <t>-</t>
  </si>
  <si>
    <t>Ｎ－４年度</t>
    <rPh sb="3" eb="5">
      <t>ネンド</t>
    </rPh>
    <phoneticPr fontId="1"/>
  </si>
  <si>
    <t>Ｎ－３年度</t>
    <rPh sb="3" eb="5">
      <t>ネンド</t>
    </rPh>
    <phoneticPr fontId="1"/>
  </si>
  <si>
    <t>Ｎ－２年度</t>
    <rPh sb="3" eb="5">
      <t>ネンド</t>
    </rPh>
    <phoneticPr fontId="1"/>
  </si>
  <si>
    <t>Ｎ－１年度</t>
    <rPh sb="3" eb="5">
      <t>ネンド</t>
    </rPh>
    <phoneticPr fontId="1"/>
  </si>
  <si>
    <t>Ｎ年度</t>
    <rPh sb="1" eb="3">
      <t>ネンド</t>
    </rPh>
    <phoneticPr fontId="1"/>
  </si>
  <si>
    <t>←年数補正</t>
    <rPh sb="1" eb="3">
      <t>ネンスウ</t>
    </rPh>
    <rPh sb="3" eb="5">
      <t>ホセイ</t>
    </rPh>
    <phoneticPr fontId="1"/>
  </si>
  <si>
    <t>←日数補正</t>
    <rPh sb="1" eb="3">
      <t>ニッスウ</t>
    </rPh>
    <rPh sb="3" eb="5">
      <t>ホセイ</t>
    </rPh>
    <phoneticPr fontId="1"/>
  </si>
  <si>
    <t>"R"yy</t>
  </si>
  <si>
    <t>←書式設定</t>
    <rPh sb="1" eb="3">
      <t>ショシキ</t>
    </rPh>
    <rPh sb="3" eb="5">
      <t>セッテイ</t>
    </rPh>
    <phoneticPr fontId="1"/>
  </si>
  <si>
    <t>①経常収支比率
　100％を割っていることから、経常経費を抑え収支の均衡を図る必要がある。悪化の要因として、人口減少に伴う給水収益の減と、高料金対策繰入金の減が大きい。
②累積欠損金
　発生していない。
③流動比率
　平均を上回っており、事業運営に際し十分な支払能力を有している。
④企業債残高対給水収益比率
　過去の統合簡易水道事業において、財源を企業債に頼っていたため高い比率となっており、今後も残高を考慮しながら慎重に起債計画を行う必要がある。
⑤料金回収率
　給水に係る費用を料金だけではまかなえていない状況であり、給水原価の増に伴い前年度に比べ悪化している。
⑥給水原価
　取水、地理的条件から割高にならざるを得ないが、経常費用の抑制に努め改善する必要がある。
⑦施設利用率
　有収率が低いことを考慮する必要があるが、施設の統廃合等で高い利用率となっている。
⑧有収率
　管の老朽化が進んでおり、今後も計画的な漏水調査や管路更新を行っていく必要がある。</t>
    <rPh sb="1" eb="7">
      <t>ケイジョウシュウシヒリツ</t>
    </rPh>
    <rPh sb="14" eb="15">
      <t>ワ</t>
    </rPh>
    <rPh sb="24" eb="28">
      <t>ケイジョウケイヒ</t>
    </rPh>
    <rPh sb="29" eb="30">
      <t>オサ</t>
    </rPh>
    <rPh sb="31" eb="33">
      <t>シュウシ</t>
    </rPh>
    <rPh sb="34" eb="36">
      <t>キンコウ</t>
    </rPh>
    <rPh sb="37" eb="38">
      <t>ハカ</t>
    </rPh>
    <rPh sb="39" eb="41">
      <t>ヒツヨウ</t>
    </rPh>
    <rPh sb="45" eb="47">
      <t>アッカ</t>
    </rPh>
    <rPh sb="48" eb="50">
      <t>ヨ</t>
    </rPh>
    <rPh sb="54" eb="60">
      <t>ジンコ</t>
    </rPh>
    <rPh sb="61" eb="69">
      <t>キュウスイシュウ</t>
    </rPh>
    <rPh sb="69" eb="78">
      <t>コウリョウキンタイ</t>
    </rPh>
    <rPh sb="78" eb="79">
      <t>ゲン</t>
    </rPh>
    <rPh sb="80" eb="81">
      <t>オオ</t>
    </rPh>
    <rPh sb="86" eb="88">
      <t>ルイセキ</t>
    </rPh>
    <rPh sb="88" eb="91">
      <t>ケッソンキン</t>
    </rPh>
    <rPh sb="93" eb="95">
      <t>ハッセイ</t>
    </rPh>
    <rPh sb="103" eb="105">
      <t>リュウドウ</t>
    </rPh>
    <rPh sb="105" eb="107">
      <t>ヒリツ</t>
    </rPh>
    <rPh sb="109" eb="111">
      <t>ヘイキン</t>
    </rPh>
    <rPh sb="112" eb="114">
      <t>ウワマワ</t>
    </rPh>
    <rPh sb="119" eb="123">
      <t>ジギョウウンエイ</t>
    </rPh>
    <rPh sb="124" eb="125">
      <t>サイ</t>
    </rPh>
    <rPh sb="126" eb="128">
      <t>ジュウブン</t>
    </rPh>
    <rPh sb="129" eb="131">
      <t>シハラ</t>
    </rPh>
    <rPh sb="131" eb="133">
      <t>ノウリョク</t>
    </rPh>
    <rPh sb="134" eb="135">
      <t>ユウ</t>
    </rPh>
    <rPh sb="142" eb="147">
      <t>キギョウサイザンダカ</t>
    </rPh>
    <rPh sb="147" eb="148">
      <t>タイ</t>
    </rPh>
    <rPh sb="148" eb="152">
      <t>キュウスイシュウエキ</t>
    </rPh>
    <rPh sb="152" eb="154">
      <t>ヒリツ</t>
    </rPh>
    <rPh sb="156" eb="158">
      <t>カコ</t>
    </rPh>
    <rPh sb="159" eb="167">
      <t>トウゴウカンイスイドウジギョウ</t>
    </rPh>
    <rPh sb="172" eb="174">
      <t>ザイゲン</t>
    </rPh>
    <rPh sb="175" eb="178">
      <t>キギョウサイ</t>
    </rPh>
    <rPh sb="179" eb="180">
      <t>タヨ</t>
    </rPh>
    <rPh sb="186" eb="187">
      <t>タカ</t>
    </rPh>
    <rPh sb="188" eb="190">
      <t>ヒリツ</t>
    </rPh>
    <rPh sb="197" eb="199">
      <t>コンゴ</t>
    </rPh>
    <rPh sb="200" eb="202">
      <t>ザンダカ</t>
    </rPh>
    <rPh sb="203" eb="205">
      <t>コウリョ</t>
    </rPh>
    <rPh sb="209" eb="211">
      <t>シンチョウ</t>
    </rPh>
    <rPh sb="212" eb="216">
      <t>キサイケイカク</t>
    </rPh>
    <rPh sb="217" eb="218">
      <t>オコナ</t>
    </rPh>
    <rPh sb="219" eb="221">
      <t>ヒツヨウ</t>
    </rPh>
    <rPh sb="227" eb="232">
      <t>リョウキンカイシュウリツ</t>
    </rPh>
    <rPh sb="234" eb="236">
      <t>キュウスイ</t>
    </rPh>
    <rPh sb="237" eb="238">
      <t>カカ</t>
    </rPh>
    <rPh sb="239" eb="241">
      <t>ヒヨウ</t>
    </rPh>
    <rPh sb="242" eb="244">
      <t>リョウキン</t>
    </rPh>
    <rPh sb="256" eb="258">
      <t>ジョウキョウ</t>
    </rPh>
    <rPh sb="262" eb="267">
      <t>キュウスイ</t>
    </rPh>
    <rPh sb="267" eb="268">
      <t>ゾウ</t>
    </rPh>
    <rPh sb="271" eb="274">
      <t>ゼンネンド</t>
    </rPh>
    <rPh sb="275" eb="276">
      <t>クラ</t>
    </rPh>
    <rPh sb="286" eb="290">
      <t>キュウスイゲンカ</t>
    </rPh>
    <rPh sb="292" eb="294">
      <t>シュスイ</t>
    </rPh>
    <rPh sb="295" eb="300">
      <t>チリテキジョウケン</t>
    </rPh>
    <rPh sb="302" eb="304">
      <t>ワリダカ</t>
    </rPh>
    <rPh sb="310" eb="311">
      <t>エ</t>
    </rPh>
    <rPh sb="315" eb="319">
      <t>ケイジョウヒヨウ</t>
    </rPh>
    <rPh sb="320" eb="322">
      <t>ヨクセイ</t>
    </rPh>
    <rPh sb="323" eb="324">
      <t>ツト</t>
    </rPh>
    <rPh sb="325" eb="327">
      <t>カイゼン</t>
    </rPh>
    <rPh sb="329" eb="331">
      <t>ヒツヨウ</t>
    </rPh>
    <rPh sb="337" eb="339">
      <t>シセツ</t>
    </rPh>
    <rPh sb="339" eb="342">
      <t>リヨウリツ</t>
    </rPh>
    <rPh sb="344" eb="347">
      <t>ユウシュウリツ</t>
    </rPh>
    <rPh sb="348" eb="349">
      <t>ヒク</t>
    </rPh>
    <rPh sb="353" eb="355">
      <t>コウリョ</t>
    </rPh>
    <rPh sb="357" eb="359">
      <t>ヒツヨウ</t>
    </rPh>
    <rPh sb="364" eb="366">
      <t>シセツ</t>
    </rPh>
    <rPh sb="367" eb="371">
      <t>トウハイゴウトウ</t>
    </rPh>
    <rPh sb="372" eb="373">
      <t>タカ</t>
    </rPh>
    <rPh sb="374" eb="377">
      <t>リヨウリツ</t>
    </rPh>
    <rPh sb="386" eb="389">
      <t>ユウシュウリツ</t>
    </rPh>
    <rPh sb="391" eb="392">
      <t>カン</t>
    </rPh>
    <rPh sb="393" eb="396">
      <t>ロウキュウカ</t>
    </rPh>
    <rPh sb="397" eb="398">
      <t>スス</t>
    </rPh>
    <rPh sb="403" eb="405">
      <t>コンゴ</t>
    </rPh>
    <rPh sb="406" eb="409">
      <t>ケイカクテキ</t>
    </rPh>
    <rPh sb="410" eb="414">
      <t>ロウスイチョウサ</t>
    </rPh>
    <rPh sb="415" eb="419">
      <t>カンロコウシン</t>
    </rPh>
    <rPh sb="420" eb="421">
      <t>オコナ</t>
    </rPh>
    <rPh sb="425" eb="427">
      <t>ヒツヨウ</t>
    </rPh>
    <phoneticPr fontId="14"/>
  </si>
  <si>
    <t>①有形固定資産減価償却率
　管路等の老朽化は進んでいるが、会計統合に伴い低く算出されている。
②管路経年比率
　事業開始時の主要管路等で老朽化が進んでいる。
③管路更新率
　アセットマネジメントを基に、効率的に更新していく必要がある。</t>
    <rPh sb="1" eb="7">
      <t>ユウケイコテイシサン</t>
    </rPh>
    <rPh sb="7" eb="12">
      <t>ゲンカショウキャクリツ</t>
    </rPh>
    <rPh sb="14" eb="17">
      <t>カンロトウ</t>
    </rPh>
    <rPh sb="18" eb="21">
      <t>ロウキュウカ</t>
    </rPh>
    <rPh sb="22" eb="23">
      <t>スス</t>
    </rPh>
    <rPh sb="29" eb="33">
      <t>カイケイトウゴウ</t>
    </rPh>
    <rPh sb="34" eb="35">
      <t>トモナ</t>
    </rPh>
    <rPh sb="36" eb="37">
      <t>ヒク</t>
    </rPh>
    <rPh sb="38" eb="40">
      <t>サンシュツ</t>
    </rPh>
    <rPh sb="48" eb="50">
      <t>カンロ</t>
    </rPh>
    <rPh sb="50" eb="52">
      <t>ケイネン</t>
    </rPh>
    <rPh sb="52" eb="54">
      <t>ヒリツ</t>
    </rPh>
    <rPh sb="56" eb="61">
      <t>ジギョウカイシジ</t>
    </rPh>
    <rPh sb="62" eb="67">
      <t>シュヨウカンロトウ</t>
    </rPh>
    <rPh sb="68" eb="71">
      <t>ロウキュウカ</t>
    </rPh>
    <rPh sb="72" eb="73">
      <t>スス</t>
    </rPh>
    <rPh sb="80" eb="85">
      <t>カンロコウシンリツ</t>
    </rPh>
    <rPh sb="98" eb="99">
      <t>モト</t>
    </rPh>
    <rPh sb="101" eb="104">
      <t>コウリツテキ</t>
    </rPh>
    <rPh sb="105" eb="107">
      <t>コウシン</t>
    </rPh>
    <rPh sb="111" eb="113">
      <t>ヒツヨウ</t>
    </rPh>
    <phoneticPr fontId="14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</si>
</sst>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5">
    <numFmt numFmtId="176" formatCode="#,##0.00;&quot;△&quot;#,##0.00"/>
    <numFmt numFmtId="177" formatCode="#,##0;&quot;△&quot;#,##0"/>
    <numFmt numFmtId="178" formatCode="&quot;R&quot;yy"/>
    <numFmt numFmtId="179" formatCode="#,##0.00;&quot;△&quot;#,##0.00;&quot;-&quot;"/>
    <numFmt numFmtId="180" formatCode="#,##0.00;&quot;△ &quot;#,##0.00"/>
  </numFmts>
  <fonts count="15"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b/>
      <sz val="11"/>
      <color theme="1"/>
      <name val="ＭＳ ゴシック"/>
      <family val="3"/>
    </font>
    <font>
      <sz val="11"/>
      <color theme="1"/>
      <name val="ＭＳ ゴシック"/>
      <family val="3"/>
    </font>
    <font>
      <b/>
      <sz val="24"/>
      <color theme="1"/>
      <name val="ＭＳ ゴシック"/>
      <family val="3"/>
    </font>
    <font>
      <b/>
      <sz val="14"/>
      <color theme="1"/>
      <name val="ＭＳ ゴシック"/>
      <family val="3"/>
    </font>
    <font>
      <sz val="11"/>
      <color theme="0"/>
      <name val="ＭＳ Ｐゴシック"/>
      <family val="2"/>
    </font>
    <font>
      <b/>
      <sz val="9"/>
      <color theme="1"/>
      <name val="ＭＳ ゴシック"/>
      <family val="3"/>
    </font>
    <font>
      <sz val="11"/>
      <color auto="1"/>
      <name val="ＭＳ ゴシック"/>
      <family val="3"/>
    </font>
    <font>
      <sz val="9"/>
      <color theme="1"/>
      <name val="ＭＳ ゴシック"/>
      <family val="3"/>
    </font>
    <font>
      <b/>
      <sz val="11"/>
      <color rgb="FF3366FF"/>
      <name val="ＭＳ ゴシック"/>
      <family val="3"/>
    </font>
    <font>
      <b/>
      <sz val="11"/>
      <color rgb="FFFF5050"/>
      <name val="ＭＳ ゴシック"/>
      <family val="3"/>
    </font>
    <font>
      <b/>
      <sz val="12"/>
      <color theme="1"/>
      <name val="ＭＳ ゴシック"/>
      <family val="3"/>
    </font>
    <font>
      <sz val="11"/>
      <color theme="1"/>
      <name val="ＭＳ Ｐゴシック"/>
      <family val="3"/>
    </font>
    <font>
      <sz val="6"/>
      <color auto="1"/>
      <name val="ＭＳ Ｐ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49" fontId="2" fillId="0" borderId="1" xfId="0" applyNumberFormat="1" applyFont="1" applyBorder="1" applyAlignment="1" applyProtection="1">
      <alignment horizontal="left" vertical="center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3" fillId="0" borderId="2" xfId="0" applyFont="1" applyBorder="1" applyAlignment="1" applyProtection="1">
      <alignment horizontal="center" vertical="center" shrinkToFit="1"/>
      <protection hidden="1"/>
    </xf>
    <xf numFmtId="176" fontId="3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0" xfId="0" applyFont="1" applyProtection="1">
      <alignment vertical="center"/>
      <protection hidden="1"/>
    </xf>
    <xf numFmtId="0" fontId="2" fillId="2" borderId="6" xfId="0" applyFont="1" applyFill="1" applyBorder="1" applyAlignment="1">
      <alignment horizontal="center" vertical="center" shrinkToFit="1"/>
    </xf>
    <xf numFmtId="0" fontId="3" fillId="0" borderId="6" xfId="0" applyFont="1" applyBorder="1" applyAlignment="1" applyProtection="1">
      <alignment horizontal="center" vertical="center" shrinkToFit="1"/>
      <protection hidden="1"/>
    </xf>
    <xf numFmtId="176" fontId="3" fillId="0" borderId="6" xfId="0" applyNumberFormat="1" applyFont="1" applyBorder="1" applyAlignment="1" applyProtection="1">
      <alignment horizontal="center" vertical="center" shrinkToFit="1"/>
      <protection hidden="1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2" fillId="2" borderId="8" xfId="0" applyFont="1" applyFill="1" applyBorder="1" applyAlignment="1">
      <alignment horizontal="center" vertical="center" shrinkToFit="1"/>
    </xf>
    <xf numFmtId="0" fontId="3" fillId="0" borderId="8" xfId="0" applyFont="1" applyBorder="1" applyAlignment="1" applyProtection="1">
      <alignment horizontal="center" vertical="center" shrinkToFit="1"/>
      <protection hidden="1"/>
    </xf>
    <xf numFmtId="176" fontId="3" fillId="0" borderId="8" xfId="0" applyNumberFormat="1" applyFont="1" applyBorder="1" applyAlignment="1" applyProtection="1">
      <alignment horizontal="center" vertical="center" shrinkToFit="1"/>
      <protection hidden="1"/>
    </xf>
    <xf numFmtId="0" fontId="2" fillId="2" borderId="9" xfId="0" applyFont="1" applyFill="1" applyBorder="1" applyAlignment="1">
      <alignment horizontal="center" vertical="center" shrinkToFit="1"/>
    </xf>
    <xf numFmtId="0" fontId="3" fillId="0" borderId="9" xfId="0" applyFont="1" applyBorder="1" applyAlignment="1" applyProtection="1">
      <alignment horizontal="center" vertical="center" shrinkToFit="1"/>
      <protection hidden="1"/>
    </xf>
    <xf numFmtId="176" fontId="3" fillId="0" borderId="9" xfId="0" applyNumberFormat="1" applyFont="1" applyBorder="1" applyAlignment="1" applyProtection="1">
      <alignment horizontal="center" vertical="center" shrinkToFit="1"/>
      <protection hidden="1"/>
    </xf>
    <xf numFmtId="0" fontId="9" fillId="0" borderId="0" xfId="0" applyFont="1">
      <alignment vertical="center"/>
    </xf>
    <xf numFmtId="177" fontId="3" fillId="0" borderId="9" xfId="0" applyNumberFormat="1" applyFont="1" applyBorder="1" applyAlignment="1" applyProtection="1">
      <alignment horizontal="center" vertical="center" shrinkToFit="1"/>
      <protection hidden="1"/>
    </xf>
    <xf numFmtId="49" fontId="2" fillId="0" borderId="0" xfId="0" applyNumberFormat="1" applyFont="1" applyAlignment="1" applyProtection="1">
      <alignment horizontal="left" vertical="center"/>
      <protection hidden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5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2" fillId="0" borderId="7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3" fillId="0" borderId="11" xfId="0" applyFont="1" applyBorder="1" applyAlignment="1" applyProtection="1">
      <alignment horizontal="left" vertical="top" wrapText="1"/>
      <protection locked="0"/>
    </xf>
    <xf numFmtId="0" fontId="3" fillId="0" borderId="12" xfId="0" applyFont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vertical="center" shrinkToFit="1"/>
    </xf>
    <xf numFmtId="0" fontId="0" fillId="3" borderId="9" xfId="0" applyFill="1" applyBorder="1">
      <alignment vertical="center"/>
    </xf>
    <xf numFmtId="0" fontId="0" fillId="4" borderId="9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5" borderId="9" xfId="0" applyFill="1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178" fontId="0" fillId="0" borderId="9" xfId="0" applyNumberFormat="1" applyBorder="1">
      <alignment vertical="center"/>
    </xf>
    <xf numFmtId="0" fontId="6" fillId="0" borderId="0" xfId="0" applyFont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9" xfId="0" applyFill="1" applyBorder="1" applyAlignment="1">
      <alignment vertical="center" shrinkToFit="1"/>
    </xf>
    <xf numFmtId="0" fontId="0" fillId="3" borderId="7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5" borderId="9" xfId="1" applyNumberFormat="1" applyFont="1" applyFill="1" applyBorder="1" applyAlignment="1">
      <alignment vertical="center" shrinkToFit="1"/>
    </xf>
    <xf numFmtId="176" fontId="0" fillId="0" borderId="9" xfId="1" applyNumberFormat="1" applyFont="1" applyBorder="1" applyAlignment="1">
      <alignment vertical="center" shrinkToFit="1"/>
    </xf>
    <xf numFmtId="0" fontId="0" fillId="3" borderId="10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/>
    </xf>
    <xf numFmtId="179" fontId="0" fillId="5" borderId="9" xfId="1" applyNumberFormat="1" applyFont="1" applyFill="1" applyBorder="1" applyAlignment="1">
      <alignment vertical="center" shrinkToFit="1"/>
    </xf>
    <xf numFmtId="40" fontId="0" fillId="0" borderId="0" xfId="0" applyNumberFormat="1">
      <alignment vertical="center"/>
    </xf>
    <xf numFmtId="180" fontId="0" fillId="0" borderId="0" xfId="1" applyNumberFormat="1" applyFont="1" applyBorder="1" applyAlignment="1">
      <alignment vertical="center" shrinkToFit="1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externalLink" Target="externalLinks/externalLink1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0.23</c:v>
                </c:pt>
                <c:pt idx="1">
                  <c:v>9.e-002</c:v>
                </c:pt>
                <c:pt idx="2">
                  <c:v>0.1</c:v>
                </c:pt>
                <c:pt idx="3">
                  <c:v>0.24</c:v>
                </c:pt>
                <c:pt idx="4">
                  <c:v>0.25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0.52</c:v>
                </c:pt>
                <c:pt idx="1">
                  <c:v>0.53</c:v>
                </c:pt>
                <c:pt idx="2">
                  <c:v>0.48</c:v>
                </c:pt>
                <c:pt idx="3">
                  <c:v>0.5</c:v>
                </c:pt>
                <c:pt idx="4">
                  <c:v>0.41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277" b="0.75000000000001277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10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82.71</c:v>
                </c:pt>
                <c:pt idx="1">
                  <c:v>80.31</c:v>
                </c:pt>
                <c:pt idx="2">
                  <c:v>78.64</c:v>
                </c:pt>
                <c:pt idx="3">
                  <c:v>77.010000000000005</c:v>
                </c:pt>
                <c:pt idx="4">
                  <c:v>75.53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55.14</c:v>
                </c:pt>
                <c:pt idx="1">
                  <c:v>55.89</c:v>
                </c:pt>
                <c:pt idx="2">
                  <c:v>55.72</c:v>
                </c:pt>
                <c:pt idx="3">
                  <c:v>55.31</c:v>
                </c:pt>
                <c:pt idx="4">
                  <c:v>55.14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243" b="0.75000000000001243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1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69.22</c:v>
                </c:pt>
                <c:pt idx="1">
                  <c:v>70.87</c:v>
                </c:pt>
                <c:pt idx="2">
                  <c:v>71.23</c:v>
                </c:pt>
                <c:pt idx="3">
                  <c:v>70.48</c:v>
                </c:pt>
                <c:pt idx="4">
                  <c:v>70.510000000000005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81.39</c:v>
                </c:pt>
                <c:pt idx="1">
                  <c:v>81.27</c:v>
                </c:pt>
                <c:pt idx="2">
                  <c:v>81.260000000000005</c:v>
                </c:pt>
                <c:pt idx="3">
                  <c:v>80.36</c:v>
                </c:pt>
                <c:pt idx="4">
                  <c:v>80.13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243" b="0.75000000000001243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2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95.9</c:v>
                </c:pt>
                <c:pt idx="1">
                  <c:v>98.23</c:v>
                </c:pt>
                <c:pt idx="2">
                  <c:v>99.08</c:v>
                </c:pt>
                <c:pt idx="3">
                  <c:v>99.75</c:v>
                </c:pt>
                <c:pt idx="4">
                  <c:v>97.16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108.61</c:v>
                </c:pt>
                <c:pt idx="1">
                  <c:v>108.35</c:v>
                </c:pt>
                <c:pt idx="2">
                  <c:v>108.84</c:v>
                </c:pt>
                <c:pt idx="3">
                  <c:v>105.92</c:v>
                </c:pt>
                <c:pt idx="4">
                  <c:v>106.01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221" b="0.7500000000000122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3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13.96</c:v>
                </c:pt>
                <c:pt idx="1">
                  <c:v>18.18</c:v>
                </c:pt>
                <c:pt idx="2">
                  <c:v>22.22</c:v>
                </c:pt>
                <c:pt idx="3">
                  <c:v>25.81</c:v>
                </c:pt>
                <c:pt idx="4">
                  <c:v>28.95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49.92</c:v>
                </c:pt>
                <c:pt idx="1">
                  <c:v>50.63</c:v>
                </c:pt>
                <c:pt idx="2">
                  <c:v>51.29</c:v>
                </c:pt>
                <c:pt idx="3">
                  <c:v>52.2</c:v>
                </c:pt>
                <c:pt idx="4">
                  <c:v>52.7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243" b="0.75000000000001243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4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34.090000000000003</c:v>
                </c:pt>
                <c:pt idx="1">
                  <c:v>22.59</c:v>
                </c:pt>
                <c:pt idx="2">
                  <c:v>35.01</c:v>
                </c:pt>
                <c:pt idx="3">
                  <c:v>36.43</c:v>
                </c:pt>
                <c:pt idx="4">
                  <c:v>50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16.88</c:v>
                </c:pt>
                <c:pt idx="1">
                  <c:v>18.28</c:v>
                </c:pt>
                <c:pt idx="2">
                  <c:v>19.61</c:v>
                </c:pt>
                <c:pt idx="3">
                  <c:v>20.73</c:v>
                </c:pt>
                <c:pt idx="4">
                  <c:v>22.86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266" b="0.75000000000001266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5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3.59</c:v>
                </c:pt>
                <c:pt idx="1">
                  <c:v>3.98</c:v>
                </c:pt>
                <c:pt idx="2">
                  <c:v>6.02</c:v>
                </c:pt>
                <c:pt idx="3">
                  <c:v>7.78</c:v>
                </c:pt>
                <c:pt idx="4">
                  <c:v>9.59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243" b="0.75000000000001243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6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203.54</c:v>
                </c:pt>
                <c:pt idx="1">
                  <c:v>486</c:v>
                </c:pt>
                <c:pt idx="2">
                  <c:v>505.61</c:v>
                </c:pt>
                <c:pt idx="3">
                  <c:v>570.5</c:v>
                </c:pt>
                <c:pt idx="4">
                  <c:v>598.64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379.08</c:v>
                </c:pt>
                <c:pt idx="1">
                  <c:v>367.55</c:v>
                </c:pt>
                <c:pt idx="2">
                  <c:v>378.56</c:v>
                </c:pt>
                <c:pt idx="3">
                  <c:v>364.46</c:v>
                </c:pt>
                <c:pt idx="4">
                  <c:v>338.89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243" b="0.75000000000001243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7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742.98</c:v>
                </c:pt>
                <c:pt idx="1">
                  <c:v>690.98</c:v>
                </c:pt>
                <c:pt idx="2">
                  <c:v>642.78</c:v>
                </c:pt>
                <c:pt idx="3">
                  <c:v>601.42999999999995</c:v>
                </c:pt>
                <c:pt idx="4">
                  <c:v>565.87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398.98</c:v>
                </c:pt>
                <c:pt idx="1">
                  <c:v>418.68</c:v>
                </c:pt>
                <c:pt idx="2">
                  <c:v>395.68</c:v>
                </c:pt>
                <c:pt idx="3">
                  <c:v>403.72</c:v>
                </c:pt>
                <c:pt idx="4">
                  <c:v>400.21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243" b="0.75000000000001243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8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88.82</c:v>
                </c:pt>
                <c:pt idx="1">
                  <c:v>79.209999999999994</c:v>
                </c:pt>
                <c:pt idx="2">
                  <c:v>81.13</c:v>
                </c:pt>
                <c:pt idx="3">
                  <c:v>81.790000000000006</c:v>
                </c:pt>
                <c:pt idx="4">
                  <c:v>80.73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98.64</c:v>
                </c:pt>
                <c:pt idx="1">
                  <c:v>94.78</c:v>
                </c:pt>
                <c:pt idx="2">
                  <c:v>97.59</c:v>
                </c:pt>
                <c:pt idx="3">
                  <c:v>92.17</c:v>
                </c:pt>
                <c:pt idx="4">
                  <c:v>92.83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243" b="0.75000000000001243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9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204.75</c:v>
                </c:pt>
                <c:pt idx="1">
                  <c:v>230.06</c:v>
                </c:pt>
                <c:pt idx="2">
                  <c:v>224.96</c:v>
                </c:pt>
                <c:pt idx="3">
                  <c:v>223.62</c:v>
                </c:pt>
                <c:pt idx="4">
                  <c:v>227.02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178.92</c:v>
                </c:pt>
                <c:pt idx="1">
                  <c:v>181.3</c:v>
                </c:pt>
                <c:pt idx="2">
                  <c:v>181.71</c:v>
                </c:pt>
                <c:pt idx="3">
                  <c:v>188.51</c:v>
                </c:pt>
                <c:pt idx="4">
                  <c:v>189.43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243" b="0.75000000000001243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drawings/_rels/drawing1.xml.rels><?xml version="1.0" encoding="UTF-8"?><Relationships xmlns="http://schemas.openxmlformats.org/package/2006/relationships"><Relationship Id="rId1" Type="http://schemas.openxmlformats.org/officeDocument/2006/relationships/chart" Target="../charts/chart1.xml" /><Relationship Id="rId2" Type="http://schemas.openxmlformats.org/officeDocument/2006/relationships/chart" Target="../charts/chart2.xml" /><Relationship Id="rId3" Type="http://schemas.openxmlformats.org/officeDocument/2006/relationships/chart" Target="../charts/chart3.xml" /><Relationship Id="rId4" Type="http://schemas.openxmlformats.org/officeDocument/2006/relationships/chart" Target="../charts/chart4.xml" /><Relationship Id="rId5" Type="http://schemas.openxmlformats.org/officeDocument/2006/relationships/chart" Target="../charts/chart5.xml" /><Relationship Id="rId6" Type="http://schemas.openxmlformats.org/officeDocument/2006/relationships/chart" Target="../charts/chart6.xml" /><Relationship Id="rId7" Type="http://schemas.openxmlformats.org/officeDocument/2006/relationships/chart" Target="../charts/chart7.xml" /><Relationship Id="rId8" Type="http://schemas.openxmlformats.org/officeDocument/2006/relationships/chart" Target="../charts/chart8.xml" /><Relationship Id="rId9" Type="http://schemas.openxmlformats.org/officeDocument/2006/relationships/chart" Target="../charts/chart9.xml" /><Relationship Id="rId10" Type="http://schemas.openxmlformats.org/officeDocument/2006/relationships/chart" Target="../charts/chart10.xml" /><Relationship Id="rId11" Type="http://schemas.openxmlformats.org/officeDocument/2006/relationships/chart" Target="../charts/chart1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78</xdr:row>
      <xdr:rowOff>0</xdr:rowOff>
    </xdr:to>
    <xdr:graphicFrame macro="">
      <xdr:nvGraphicFramePr>
        <xdr:cNvPr id="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33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78</xdr:row>
      <xdr:rowOff>0</xdr:rowOff>
    </xdr:to>
    <xdr:graphicFrame macro="">
      <xdr:nvGraphicFramePr>
        <xdr:cNvPr id="4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78</xdr:row>
      <xdr:rowOff>0</xdr:rowOff>
    </xdr:to>
    <xdr:graphicFrame macro="">
      <xdr:nvGraphicFramePr>
        <xdr:cNvPr id="5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17</xdr:row>
      <xdr:rowOff>71120</xdr:rowOff>
    </xdr:to>
    <xdr:sp macro="" textlink="">
      <xdr:nvSpPr>
        <xdr:cNvPr id="6" name="テキスト ボックス 5"/>
        <xdr:cNvSpPr txBox="1"/>
      </xdr:nvSpPr>
      <xdr:spPr>
        <a:xfrm>
          <a:off x="490220" y="2790825"/>
          <a:ext cx="402717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①経常収支比率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16</xdr:row>
      <xdr:rowOff>0</xdr:rowOff>
    </xdr:from>
    <xdr:to xmlns:xdr="http://schemas.openxmlformats.org/drawingml/2006/spreadsheetDrawing">
      <xdr:col>31</xdr:col>
      <xdr:colOff>0</xdr:colOff>
      <xdr:row>33</xdr:row>
      <xdr:rowOff>0</xdr:rowOff>
    </xdr:to>
    <xdr:graphicFrame macro="">
      <xdr:nvGraphicFramePr>
        <xdr:cNvPr id="7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16</xdr:row>
      <xdr:rowOff>0</xdr:rowOff>
    </xdr:from>
    <xdr:to xmlns:xdr="http://schemas.openxmlformats.org/drawingml/2006/spreadsheetDrawing">
      <xdr:col>46</xdr:col>
      <xdr:colOff>0</xdr:colOff>
      <xdr:row>33</xdr:row>
      <xdr:rowOff>0</xdr:rowOff>
    </xdr:to>
    <xdr:graphicFrame macro="">
      <xdr:nvGraphicFramePr>
        <xdr:cNvPr id="8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16</xdr:row>
      <xdr:rowOff>0</xdr:rowOff>
    </xdr:from>
    <xdr:to xmlns:xdr="http://schemas.openxmlformats.org/drawingml/2006/spreadsheetDrawing">
      <xdr:col>61</xdr:col>
      <xdr:colOff>0</xdr:colOff>
      <xdr:row>33</xdr:row>
      <xdr:rowOff>0</xdr:rowOff>
    </xdr:to>
    <xdr:graphicFrame macro="">
      <xdr:nvGraphicFramePr>
        <xdr:cNvPr id="9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38</xdr:row>
      <xdr:rowOff>0</xdr:rowOff>
    </xdr:from>
    <xdr:to xmlns:xdr="http://schemas.openxmlformats.org/drawingml/2006/spreadsheetDrawing">
      <xdr:col>16</xdr:col>
      <xdr:colOff>0</xdr:colOff>
      <xdr:row>55</xdr:row>
      <xdr:rowOff>0</xdr:rowOff>
    </xdr:to>
    <xdr:graphicFrame macro="">
      <xdr:nvGraphicFramePr>
        <xdr:cNvPr id="10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38</xdr:row>
      <xdr:rowOff>0</xdr:rowOff>
    </xdr:from>
    <xdr:to xmlns:xdr="http://schemas.openxmlformats.org/drawingml/2006/spreadsheetDrawing">
      <xdr:col>31</xdr:col>
      <xdr:colOff>0</xdr:colOff>
      <xdr:row>55</xdr:row>
      <xdr:rowOff>0</xdr:rowOff>
    </xdr:to>
    <xdr:graphicFrame macro="">
      <xdr:nvGraphicFramePr>
        <xdr:cNvPr id="11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38</xdr:row>
      <xdr:rowOff>0</xdr:rowOff>
    </xdr:from>
    <xdr:to xmlns:xdr="http://schemas.openxmlformats.org/drawingml/2006/spreadsheetDrawing">
      <xdr:col>46</xdr:col>
      <xdr:colOff>0</xdr:colOff>
      <xdr:row>55</xdr:row>
      <xdr:rowOff>0</xdr:rowOff>
    </xdr:to>
    <xdr:graphicFrame macro="">
      <xdr:nvGraphicFramePr>
        <xdr:cNvPr id="12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38</xdr:row>
      <xdr:rowOff>0</xdr:rowOff>
    </xdr:from>
    <xdr:to xmlns:xdr="http://schemas.openxmlformats.org/drawingml/2006/spreadsheetDrawing">
      <xdr:col>61</xdr:col>
      <xdr:colOff>0</xdr:colOff>
      <xdr:row>55</xdr:row>
      <xdr:rowOff>0</xdr:rowOff>
    </xdr:to>
    <xdr:graphicFrame macro="">
      <xdr:nvGraphicFramePr>
        <xdr:cNvPr id="13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16</xdr:row>
      <xdr:rowOff>0</xdr:rowOff>
    </xdr:from>
    <xdr:to xmlns:xdr="http://schemas.openxmlformats.org/drawingml/2006/spreadsheetDrawing">
      <xdr:col>31</xdr:col>
      <xdr:colOff>0</xdr:colOff>
      <xdr:row>17</xdr:row>
      <xdr:rowOff>71120</xdr:rowOff>
    </xdr:to>
    <xdr:sp macro="" textlink="">
      <xdr:nvSpPr>
        <xdr:cNvPr id="14" name="テキスト ボックス 13"/>
        <xdr:cNvSpPr txBox="1"/>
      </xdr:nvSpPr>
      <xdr:spPr>
        <a:xfrm>
          <a:off x="4805045" y="2790825"/>
          <a:ext cx="402717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②累積欠損金比率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16</xdr:row>
      <xdr:rowOff>0</xdr:rowOff>
    </xdr:from>
    <xdr:to xmlns:xdr="http://schemas.openxmlformats.org/drawingml/2006/spreadsheetDrawing">
      <xdr:col>46</xdr:col>
      <xdr:colOff>0</xdr:colOff>
      <xdr:row>17</xdr:row>
      <xdr:rowOff>71120</xdr:rowOff>
    </xdr:to>
    <xdr:sp macro="" textlink="">
      <xdr:nvSpPr>
        <xdr:cNvPr id="15" name="テキスト ボックス 14"/>
        <xdr:cNvSpPr txBox="1"/>
      </xdr:nvSpPr>
      <xdr:spPr>
        <a:xfrm>
          <a:off x="9119870" y="2790825"/>
          <a:ext cx="402717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③流動比率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16</xdr:row>
      <xdr:rowOff>0</xdr:rowOff>
    </xdr:from>
    <xdr:to xmlns:xdr="http://schemas.openxmlformats.org/drawingml/2006/spreadsheetDrawing">
      <xdr:col>61</xdr:col>
      <xdr:colOff>0</xdr:colOff>
      <xdr:row>17</xdr:row>
      <xdr:rowOff>71120</xdr:rowOff>
    </xdr:to>
    <xdr:sp macro="" textlink="">
      <xdr:nvSpPr>
        <xdr:cNvPr id="16" name="テキスト ボックス 15"/>
        <xdr:cNvSpPr txBox="1"/>
      </xdr:nvSpPr>
      <xdr:spPr>
        <a:xfrm>
          <a:off x="13434695" y="2790825"/>
          <a:ext cx="402717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④企業債残高対給水収益比率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38</xdr:row>
      <xdr:rowOff>0</xdr:rowOff>
    </xdr:from>
    <xdr:to xmlns:xdr="http://schemas.openxmlformats.org/drawingml/2006/spreadsheetDrawing">
      <xdr:col>16</xdr:col>
      <xdr:colOff>0</xdr:colOff>
      <xdr:row>39</xdr:row>
      <xdr:rowOff>71120</xdr:rowOff>
    </xdr:to>
    <xdr:sp macro="" textlink="">
      <xdr:nvSpPr>
        <xdr:cNvPr id="17" name="テキスト ボックス 16"/>
        <xdr:cNvSpPr txBox="1"/>
      </xdr:nvSpPr>
      <xdr:spPr>
        <a:xfrm>
          <a:off x="490220" y="6562725"/>
          <a:ext cx="402717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⑤料金回収率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38</xdr:row>
      <xdr:rowOff>0</xdr:rowOff>
    </xdr:from>
    <xdr:to xmlns:xdr="http://schemas.openxmlformats.org/drawingml/2006/spreadsheetDrawing">
      <xdr:col>31</xdr:col>
      <xdr:colOff>0</xdr:colOff>
      <xdr:row>39</xdr:row>
      <xdr:rowOff>71120</xdr:rowOff>
    </xdr:to>
    <xdr:sp macro="" textlink="">
      <xdr:nvSpPr>
        <xdr:cNvPr id="18" name="テキスト ボックス 17"/>
        <xdr:cNvSpPr txBox="1"/>
      </xdr:nvSpPr>
      <xdr:spPr>
        <a:xfrm>
          <a:off x="4805045" y="6562725"/>
          <a:ext cx="402717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⑥給水原価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円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38</xdr:row>
      <xdr:rowOff>0</xdr:rowOff>
    </xdr:from>
    <xdr:to xmlns:xdr="http://schemas.openxmlformats.org/drawingml/2006/spreadsheetDrawing">
      <xdr:col>46</xdr:col>
      <xdr:colOff>0</xdr:colOff>
      <xdr:row>39</xdr:row>
      <xdr:rowOff>71120</xdr:rowOff>
    </xdr:to>
    <xdr:sp macro="" textlink="">
      <xdr:nvSpPr>
        <xdr:cNvPr id="19" name="テキスト ボックス 18"/>
        <xdr:cNvSpPr txBox="1"/>
      </xdr:nvSpPr>
      <xdr:spPr>
        <a:xfrm>
          <a:off x="9119870" y="6562725"/>
          <a:ext cx="402717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⑦施設利用率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38</xdr:row>
      <xdr:rowOff>0</xdr:rowOff>
    </xdr:from>
    <xdr:to xmlns:xdr="http://schemas.openxmlformats.org/drawingml/2006/spreadsheetDrawing">
      <xdr:col>61</xdr:col>
      <xdr:colOff>0</xdr:colOff>
      <xdr:row>39</xdr:row>
      <xdr:rowOff>71120</xdr:rowOff>
    </xdr:to>
    <xdr:sp macro="" textlink="">
      <xdr:nvSpPr>
        <xdr:cNvPr id="20" name="テキスト ボックス 19"/>
        <xdr:cNvSpPr txBox="1"/>
      </xdr:nvSpPr>
      <xdr:spPr>
        <a:xfrm>
          <a:off x="13434695" y="6562725"/>
          <a:ext cx="402717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⑧有収率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63</xdr:row>
      <xdr:rowOff>71120</xdr:rowOff>
    </xdr:to>
    <xdr:sp macro="" textlink="">
      <xdr:nvSpPr>
        <xdr:cNvPr id="21" name="テキスト ボックス 20"/>
        <xdr:cNvSpPr txBox="1"/>
      </xdr:nvSpPr>
      <xdr:spPr>
        <a:xfrm>
          <a:off x="490220" y="10677525"/>
          <a:ext cx="517779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①有形固定資産減価償却率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63</xdr:row>
      <xdr:rowOff>71120</xdr:rowOff>
    </xdr:to>
    <xdr:sp macro="" textlink="">
      <xdr:nvSpPr>
        <xdr:cNvPr id="22" name="テキスト ボックス 21"/>
        <xdr:cNvSpPr txBox="1"/>
      </xdr:nvSpPr>
      <xdr:spPr>
        <a:xfrm>
          <a:off x="6243320" y="10677525"/>
          <a:ext cx="517779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②管路経年化率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63</xdr:row>
      <xdr:rowOff>71120</xdr:rowOff>
    </xdr:to>
    <xdr:sp macro="" textlink="">
      <xdr:nvSpPr>
        <xdr:cNvPr id="23" name="テキスト ボックス 22"/>
        <xdr:cNvSpPr txBox="1"/>
      </xdr:nvSpPr>
      <xdr:spPr>
        <a:xfrm>
          <a:off x="11996420" y="10677525"/>
          <a:ext cx="517779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③管路更新率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17</xdr:row>
      <xdr:rowOff>0</xdr:rowOff>
    </xdr:from>
    <xdr:to xmlns:xdr="http://schemas.openxmlformats.org/drawingml/2006/spreadsheetDrawing">
      <xdr:col>16</xdr:col>
      <xdr:colOff>0</xdr:colOff>
      <xdr:row>18</xdr:row>
      <xdr:rowOff>71120</xdr:rowOff>
    </xdr:to>
    <xdr:sp macro="" textlink="$E$85">
      <xdr:nvSpPr>
        <xdr:cNvPr id="24" name="テキスト ボックス 23"/>
        <xdr:cNvSpPr txBox="1"/>
      </xdr:nvSpPr>
      <xdr:spPr>
        <a:xfrm>
          <a:off x="3749675" y="2962275"/>
          <a:ext cx="7677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【108.24】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17</xdr:row>
      <xdr:rowOff>0</xdr:rowOff>
    </xdr:from>
    <xdr:to xmlns:xdr="http://schemas.openxmlformats.org/drawingml/2006/spreadsheetDrawing">
      <xdr:col>31</xdr:col>
      <xdr:colOff>0</xdr:colOff>
      <xdr:row>18</xdr:row>
      <xdr:rowOff>71120</xdr:rowOff>
    </xdr:to>
    <xdr:sp macro="" textlink="$F$85">
      <xdr:nvSpPr>
        <xdr:cNvPr id="25" name="テキスト ボックス 24"/>
        <xdr:cNvSpPr txBox="1"/>
      </xdr:nvSpPr>
      <xdr:spPr>
        <a:xfrm>
          <a:off x="8064500" y="2962275"/>
          <a:ext cx="7677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【1.50】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17</xdr:row>
      <xdr:rowOff>0</xdr:rowOff>
    </xdr:from>
    <xdr:to xmlns:xdr="http://schemas.openxmlformats.org/drawingml/2006/spreadsheetDrawing">
      <xdr:col>46</xdr:col>
      <xdr:colOff>0</xdr:colOff>
      <xdr:row>18</xdr:row>
      <xdr:rowOff>71120</xdr:rowOff>
    </xdr:to>
    <xdr:sp macro="" textlink="$G$85">
      <xdr:nvSpPr>
        <xdr:cNvPr id="26" name="テキスト ボックス 25"/>
        <xdr:cNvSpPr txBox="1"/>
      </xdr:nvSpPr>
      <xdr:spPr>
        <a:xfrm>
          <a:off x="12379325" y="2962275"/>
          <a:ext cx="7677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【243.36】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17</xdr:row>
      <xdr:rowOff>0</xdr:rowOff>
    </xdr:from>
    <xdr:to xmlns:xdr="http://schemas.openxmlformats.org/drawingml/2006/spreadsheetDrawing">
      <xdr:col>61</xdr:col>
      <xdr:colOff>0</xdr:colOff>
      <xdr:row>18</xdr:row>
      <xdr:rowOff>71120</xdr:rowOff>
    </xdr:to>
    <xdr:sp macro="" textlink="$H$85">
      <xdr:nvSpPr>
        <xdr:cNvPr id="27" name="テキスト ボックス 26"/>
        <xdr:cNvSpPr txBox="1"/>
      </xdr:nvSpPr>
      <xdr:spPr>
        <a:xfrm>
          <a:off x="16694150" y="2962275"/>
          <a:ext cx="7677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【265.93】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39</xdr:row>
      <xdr:rowOff>0</xdr:rowOff>
    </xdr:from>
    <xdr:to xmlns:xdr="http://schemas.openxmlformats.org/drawingml/2006/spreadsheetDrawing">
      <xdr:col>61</xdr:col>
      <xdr:colOff>0</xdr:colOff>
      <xdr:row>40</xdr:row>
      <xdr:rowOff>71120</xdr:rowOff>
    </xdr:to>
    <xdr:sp macro="" textlink="$L$85">
      <xdr:nvSpPr>
        <xdr:cNvPr id="28" name="テキスト ボックス 27"/>
        <xdr:cNvSpPr txBox="1"/>
      </xdr:nvSpPr>
      <xdr:spPr>
        <a:xfrm>
          <a:off x="16694150" y="6734175"/>
          <a:ext cx="7677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【89.42】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39</xdr:row>
      <xdr:rowOff>9525</xdr:rowOff>
    </xdr:from>
    <xdr:to xmlns:xdr="http://schemas.openxmlformats.org/drawingml/2006/spreadsheetDrawing">
      <xdr:col>46</xdr:col>
      <xdr:colOff>0</xdr:colOff>
      <xdr:row>40</xdr:row>
      <xdr:rowOff>80645</xdr:rowOff>
    </xdr:to>
    <xdr:sp macro="" textlink="$K$85">
      <xdr:nvSpPr>
        <xdr:cNvPr id="29" name="テキスト ボックス 28"/>
        <xdr:cNvSpPr txBox="1"/>
      </xdr:nvSpPr>
      <xdr:spPr>
        <a:xfrm>
          <a:off x="12379325" y="6743700"/>
          <a:ext cx="7677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【59.81】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39</xdr:row>
      <xdr:rowOff>0</xdr:rowOff>
    </xdr:from>
    <xdr:to xmlns:xdr="http://schemas.openxmlformats.org/drawingml/2006/spreadsheetDrawing">
      <xdr:col>31</xdr:col>
      <xdr:colOff>0</xdr:colOff>
      <xdr:row>40</xdr:row>
      <xdr:rowOff>71120</xdr:rowOff>
    </xdr:to>
    <xdr:sp macro="" textlink="$J$85">
      <xdr:nvSpPr>
        <xdr:cNvPr id="30" name="テキスト ボックス 29"/>
        <xdr:cNvSpPr txBox="1"/>
      </xdr:nvSpPr>
      <xdr:spPr>
        <a:xfrm>
          <a:off x="8064500" y="6734175"/>
          <a:ext cx="7677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【177.56】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39</xdr:row>
      <xdr:rowOff>0</xdr:rowOff>
    </xdr:from>
    <xdr:to xmlns:xdr="http://schemas.openxmlformats.org/drawingml/2006/spreadsheetDrawing">
      <xdr:col>16</xdr:col>
      <xdr:colOff>0</xdr:colOff>
      <xdr:row>40</xdr:row>
      <xdr:rowOff>71120</xdr:rowOff>
    </xdr:to>
    <xdr:sp macro="" textlink="$I$85">
      <xdr:nvSpPr>
        <xdr:cNvPr id="31" name="テキスト ボックス 30"/>
        <xdr:cNvSpPr txBox="1"/>
      </xdr:nvSpPr>
      <xdr:spPr>
        <a:xfrm>
          <a:off x="3749675" y="6734175"/>
          <a:ext cx="7677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【97.82】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95250</xdr:colOff>
      <xdr:row>63</xdr:row>
      <xdr:rowOff>0</xdr:rowOff>
    </xdr:from>
    <xdr:to xmlns:xdr="http://schemas.openxmlformats.org/drawingml/2006/spreadsheetDrawing">
      <xdr:col>20</xdr:col>
      <xdr:colOff>0</xdr:colOff>
      <xdr:row>64</xdr:row>
      <xdr:rowOff>71120</xdr:rowOff>
    </xdr:to>
    <xdr:sp macro="" textlink="$M$85">
      <xdr:nvSpPr>
        <xdr:cNvPr id="32" name="テキスト ボックス 31"/>
        <xdr:cNvSpPr txBox="1"/>
      </xdr:nvSpPr>
      <xdr:spPr>
        <a:xfrm>
          <a:off x="4900295" y="10848975"/>
          <a:ext cx="7677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【52.02】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37</xdr:col>
      <xdr:colOff>112395</xdr:colOff>
      <xdr:row>63</xdr:row>
      <xdr:rowOff>0</xdr:rowOff>
    </xdr:from>
    <xdr:to xmlns:xdr="http://schemas.openxmlformats.org/drawingml/2006/spreadsheetDrawing">
      <xdr:col>40</xdr:col>
      <xdr:colOff>17145</xdr:colOff>
      <xdr:row>64</xdr:row>
      <xdr:rowOff>71120</xdr:rowOff>
    </xdr:to>
    <xdr:sp macro="" textlink="$N$85">
      <xdr:nvSpPr>
        <xdr:cNvPr id="33" name="テキスト ボックス 32"/>
        <xdr:cNvSpPr txBox="1"/>
      </xdr:nvSpPr>
      <xdr:spPr>
        <a:xfrm>
          <a:off x="10670540" y="10848975"/>
          <a:ext cx="7677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【25.37】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57</xdr:col>
      <xdr:colOff>95250</xdr:colOff>
      <xdr:row>63</xdr:row>
      <xdr:rowOff>0</xdr:rowOff>
    </xdr:from>
    <xdr:to xmlns:xdr="http://schemas.openxmlformats.org/drawingml/2006/spreadsheetDrawing">
      <xdr:col>60</xdr:col>
      <xdr:colOff>0</xdr:colOff>
      <xdr:row>64</xdr:row>
      <xdr:rowOff>71120</xdr:rowOff>
    </xdr:to>
    <xdr:sp macro="" textlink="$O$85">
      <xdr:nvSpPr>
        <xdr:cNvPr id="34" name="テキスト ボックス 33"/>
        <xdr:cNvSpPr txBox="1"/>
      </xdr:nvSpPr>
      <xdr:spPr>
        <a:xfrm>
          <a:off x="16406495" y="10848975"/>
          <a:ext cx="7677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【0.62】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</xdr:wsDr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\&#22577;&#21578;&#26360;&#65288;&#26360;&#24335;&#65289;\&#20844;&#21942;&#20225;&#26989;&#32076;&#21942;&#27604;&#36611;&#20998;&#26512;&#34920;\APAHO411000.xlsm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FAHO41E1000"/>
      <sheetName val="データ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>
    <pageSetUpPr fitToPage="1"/>
  </sheetPr>
  <dimension ref="A1:BZ85"/>
  <sheetViews>
    <sheetView showGridLines="0" tabSelected="1" topLeftCell="N1" workbookViewId="0">
      <selection activeCell="B2" sqref="B2:BZ4"/>
    </sheetView>
  </sheetViews>
  <sheetFormatPr defaultColWidth="2.6640625" defaultRowHeight="13.5"/>
  <cols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</row>
    <row r="3" spans="1:78" ht="9.75" customHeight="1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</row>
    <row r="4" spans="1:78" ht="9.75" customHeight="1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" t="str">
        <f>データ!H6</f>
        <v>秋田県　北秋田市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30"/>
      <c r="AE6" s="30"/>
      <c r="AF6" s="30"/>
      <c r="AG6" s="30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5" t="s">
        <v>5</v>
      </c>
      <c r="C7" s="13"/>
      <c r="D7" s="13"/>
      <c r="E7" s="13"/>
      <c r="F7" s="13"/>
      <c r="G7" s="13"/>
      <c r="H7" s="13"/>
      <c r="I7" s="5" t="s">
        <v>11</v>
      </c>
      <c r="J7" s="13"/>
      <c r="K7" s="13"/>
      <c r="L7" s="13"/>
      <c r="M7" s="13"/>
      <c r="N7" s="13"/>
      <c r="O7" s="22"/>
      <c r="P7" s="25" t="s">
        <v>4</v>
      </c>
      <c r="Q7" s="25"/>
      <c r="R7" s="25"/>
      <c r="S7" s="25"/>
      <c r="T7" s="25"/>
      <c r="U7" s="25"/>
      <c r="V7" s="25"/>
      <c r="W7" s="25" t="s">
        <v>12</v>
      </c>
      <c r="X7" s="25"/>
      <c r="Y7" s="25"/>
      <c r="Z7" s="25"/>
      <c r="AA7" s="25"/>
      <c r="AB7" s="25"/>
      <c r="AC7" s="25"/>
      <c r="AD7" s="25" t="s">
        <v>3</v>
      </c>
      <c r="AE7" s="25"/>
      <c r="AF7" s="25"/>
      <c r="AG7" s="25"/>
      <c r="AH7" s="25"/>
      <c r="AI7" s="25"/>
      <c r="AJ7" s="25"/>
      <c r="AK7" s="2"/>
      <c r="AL7" s="25" t="s">
        <v>15</v>
      </c>
      <c r="AM7" s="25"/>
      <c r="AN7" s="25"/>
      <c r="AO7" s="25"/>
      <c r="AP7" s="25"/>
      <c r="AQ7" s="25"/>
      <c r="AR7" s="25"/>
      <c r="AS7" s="25"/>
      <c r="AT7" s="5" t="s">
        <v>9</v>
      </c>
      <c r="AU7" s="13"/>
      <c r="AV7" s="13"/>
      <c r="AW7" s="13"/>
      <c r="AX7" s="13"/>
      <c r="AY7" s="13"/>
      <c r="AZ7" s="13"/>
      <c r="BA7" s="13"/>
      <c r="BB7" s="25" t="s">
        <v>16</v>
      </c>
      <c r="BC7" s="25"/>
      <c r="BD7" s="25"/>
      <c r="BE7" s="25"/>
      <c r="BF7" s="25"/>
      <c r="BG7" s="25"/>
      <c r="BH7" s="25"/>
      <c r="BI7" s="25"/>
      <c r="BJ7" s="3"/>
      <c r="BK7" s="3"/>
      <c r="BL7" s="35" t="s">
        <v>17</v>
      </c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56"/>
    </row>
    <row r="8" spans="1:78" ht="18.75" customHeight="1">
      <c r="A8" s="2"/>
      <c r="B8" s="6" t="str">
        <f>データ!$I$6</f>
        <v>法適用</v>
      </c>
      <c r="C8" s="14"/>
      <c r="D8" s="14"/>
      <c r="E8" s="14"/>
      <c r="F8" s="14"/>
      <c r="G8" s="14"/>
      <c r="H8" s="14"/>
      <c r="I8" s="6" t="str">
        <f>データ!$J$6</f>
        <v>水道事業</v>
      </c>
      <c r="J8" s="14"/>
      <c r="K8" s="14"/>
      <c r="L8" s="14"/>
      <c r="M8" s="14"/>
      <c r="N8" s="14"/>
      <c r="O8" s="23"/>
      <c r="P8" s="26" t="str">
        <f>データ!$K$6</f>
        <v>末端給水事業</v>
      </c>
      <c r="Q8" s="26"/>
      <c r="R8" s="26"/>
      <c r="S8" s="26"/>
      <c r="T8" s="26"/>
      <c r="U8" s="26"/>
      <c r="V8" s="26"/>
      <c r="W8" s="26" t="str">
        <f>データ!$L$6</f>
        <v>A6</v>
      </c>
      <c r="X8" s="26"/>
      <c r="Y8" s="26"/>
      <c r="Z8" s="26"/>
      <c r="AA8" s="26"/>
      <c r="AB8" s="26"/>
      <c r="AC8" s="26"/>
      <c r="AD8" s="26" t="str">
        <f>データ!$M$6</f>
        <v>非設置</v>
      </c>
      <c r="AE8" s="26"/>
      <c r="AF8" s="26"/>
      <c r="AG8" s="26"/>
      <c r="AH8" s="26"/>
      <c r="AI8" s="26"/>
      <c r="AJ8" s="26"/>
      <c r="AK8" s="2"/>
      <c r="AL8" s="29">
        <f>データ!$R$6</f>
        <v>28536</v>
      </c>
      <c r="AM8" s="29"/>
      <c r="AN8" s="29"/>
      <c r="AO8" s="29"/>
      <c r="AP8" s="29"/>
      <c r="AQ8" s="29"/>
      <c r="AR8" s="29"/>
      <c r="AS8" s="29"/>
      <c r="AT8" s="7">
        <f>データ!$S$6</f>
        <v>1152.76</v>
      </c>
      <c r="AU8" s="15"/>
      <c r="AV8" s="15"/>
      <c r="AW8" s="15"/>
      <c r="AX8" s="15"/>
      <c r="AY8" s="15"/>
      <c r="AZ8" s="15"/>
      <c r="BA8" s="15"/>
      <c r="BB8" s="27">
        <f>データ!$T$6</f>
        <v>24.75</v>
      </c>
      <c r="BC8" s="27"/>
      <c r="BD8" s="27"/>
      <c r="BE8" s="27"/>
      <c r="BF8" s="27"/>
      <c r="BG8" s="27"/>
      <c r="BH8" s="27"/>
      <c r="BI8" s="27"/>
      <c r="BJ8" s="3"/>
      <c r="BK8" s="3"/>
      <c r="BL8" s="36" t="s">
        <v>10</v>
      </c>
      <c r="BM8" s="46"/>
      <c r="BN8" s="53" t="s">
        <v>19</v>
      </c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7"/>
    </row>
    <row r="9" spans="1:78" ht="18.75" customHeight="1">
      <c r="A9" s="2"/>
      <c r="B9" s="5" t="s">
        <v>22</v>
      </c>
      <c r="C9" s="13"/>
      <c r="D9" s="13"/>
      <c r="E9" s="13"/>
      <c r="F9" s="13"/>
      <c r="G9" s="13"/>
      <c r="H9" s="13"/>
      <c r="I9" s="5" t="s">
        <v>23</v>
      </c>
      <c r="J9" s="13"/>
      <c r="K9" s="13"/>
      <c r="L9" s="13"/>
      <c r="M9" s="13"/>
      <c r="N9" s="13"/>
      <c r="O9" s="22"/>
      <c r="P9" s="25" t="s">
        <v>25</v>
      </c>
      <c r="Q9" s="25"/>
      <c r="R9" s="25"/>
      <c r="S9" s="25"/>
      <c r="T9" s="25"/>
      <c r="U9" s="25"/>
      <c r="V9" s="25"/>
      <c r="W9" s="25" t="s">
        <v>21</v>
      </c>
      <c r="X9" s="25"/>
      <c r="Y9" s="25"/>
      <c r="Z9" s="25"/>
      <c r="AA9" s="25"/>
      <c r="AB9" s="25"/>
      <c r="AC9" s="25"/>
      <c r="AD9" s="2"/>
      <c r="AE9" s="2"/>
      <c r="AF9" s="2"/>
      <c r="AG9" s="2"/>
      <c r="AH9" s="2"/>
      <c r="AI9" s="2"/>
      <c r="AJ9" s="2"/>
      <c r="AK9" s="2"/>
      <c r="AL9" s="25" t="s">
        <v>28</v>
      </c>
      <c r="AM9" s="25"/>
      <c r="AN9" s="25"/>
      <c r="AO9" s="25"/>
      <c r="AP9" s="25"/>
      <c r="AQ9" s="25"/>
      <c r="AR9" s="25"/>
      <c r="AS9" s="25"/>
      <c r="AT9" s="5" t="s">
        <v>30</v>
      </c>
      <c r="AU9" s="13"/>
      <c r="AV9" s="13"/>
      <c r="AW9" s="13"/>
      <c r="AX9" s="13"/>
      <c r="AY9" s="13"/>
      <c r="AZ9" s="13"/>
      <c r="BA9" s="13"/>
      <c r="BB9" s="25" t="s">
        <v>14</v>
      </c>
      <c r="BC9" s="25"/>
      <c r="BD9" s="25"/>
      <c r="BE9" s="25"/>
      <c r="BF9" s="25"/>
      <c r="BG9" s="25"/>
      <c r="BH9" s="25"/>
      <c r="BI9" s="25"/>
      <c r="BJ9" s="3"/>
      <c r="BK9" s="3"/>
      <c r="BL9" s="37" t="s">
        <v>31</v>
      </c>
      <c r="BM9" s="47"/>
      <c r="BN9" s="54" t="s">
        <v>33</v>
      </c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8"/>
    </row>
    <row r="10" spans="1:78" ht="18.75" customHeight="1">
      <c r="A10" s="2"/>
      <c r="B10" s="7" t="str">
        <f>データ!$N$6</f>
        <v>-</v>
      </c>
      <c r="C10" s="15"/>
      <c r="D10" s="15"/>
      <c r="E10" s="15"/>
      <c r="F10" s="15"/>
      <c r="G10" s="15"/>
      <c r="H10" s="15"/>
      <c r="I10" s="7">
        <f>データ!$O$6</f>
        <v>69.260000000000005</v>
      </c>
      <c r="J10" s="15"/>
      <c r="K10" s="15"/>
      <c r="L10" s="15"/>
      <c r="M10" s="15"/>
      <c r="N10" s="15"/>
      <c r="O10" s="24"/>
      <c r="P10" s="27">
        <f>データ!$P$6</f>
        <v>93.66</v>
      </c>
      <c r="Q10" s="27"/>
      <c r="R10" s="27"/>
      <c r="S10" s="27"/>
      <c r="T10" s="27"/>
      <c r="U10" s="27"/>
      <c r="V10" s="27"/>
      <c r="W10" s="29">
        <f>データ!$Q$6</f>
        <v>2560</v>
      </c>
      <c r="X10" s="29"/>
      <c r="Y10" s="29"/>
      <c r="Z10" s="29"/>
      <c r="AA10" s="29"/>
      <c r="AB10" s="29"/>
      <c r="AC10" s="29"/>
      <c r="AD10" s="2"/>
      <c r="AE10" s="2"/>
      <c r="AF10" s="2"/>
      <c r="AG10" s="2"/>
      <c r="AH10" s="2"/>
      <c r="AI10" s="2"/>
      <c r="AJ10" s="2"/>
      <c r="AK10" s="2"/>
      <c r="AL10" s="29">
        <f>データ!$U$6</f>
        <v>26454</v>
      </c>
      <c r="AM10" s="29"/>
      <c r="AN10" s="29"/>
      <c r="AO10" s="29"/>
      <c r="AP10" s="29"/>
      <c r="AQ10" s="29"/>
      <c r="AR10" s="29"/>
      <c r="AS10" s="29"/>
      <c r="AT10" s="7">
        <f>データ!$V$6</f>
        <v>112.3</v>
      </c>
      <c r="AU10" s="15"/>
      <c r="AV10" s="15"/>
      <c r="AW10" s="15"/>
      <c r="AX10" s="15"/>
      <c r="AY10" s="15"/>
      <c r="AZ10" s="15"/>
      <c r="BA10" s="15"/>
      <c r="BB10" s="27">
        <f>データ!$W$6</f>
        <v>235.57</v>
      </c>
      <c r="BC10" s="27"/>
      <c r="BD10" s="27"/>
      <c r="BE10" s="27"/>
      <c r="BF10" s="27"/>
      <c r="BG10" s="27"/>
      <c r="BH10" s="27"/>
      <c r="BI10" s="27"/>
      <c r="BJ10" s="2"/>
      <c r="BK10" s="2"/>
      <c r="BL10" s="38" t="s">
        <v>35</v>
      </c>
      <c r="BM10" s="48"/>
      <c r="BN10" s="55" t="s">
        <v>36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9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40" t="s">
        <v>37</v>
      </c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</row>
    <row r="14" spans="1:78" ht="13.5" customHeight="1">
      <c r="A14" s="2"/>
      <c r="B14" s="8" t="s">
        <v>39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31"/>
      <c r="BK14" s="2"/>
      <c r="BL14" s="41" t="s">
        <v>40</v>
      </c>
      <c r="BM14" s="49"/>
      <c r="BN14" s="49"/>
      <c r="BO14" s="49"/>
      <c r="BP14" s="49"/>
      <c r="BQ14" s="49"/>
      <c r="BR14" s="49"/>
      <c r="BS14" s="49"/>
      <c r="BT14" s="49"/>
      <c r="BU14" s="49"/>
      <c r="BV14" s="49"/>
      <c r="BW14" s="49"/>
      <c r="BX14" s="49"/>
      <c r="BY14" s="49"/>
      <c r="BZ14" s="60"/>
    </row>
    <row r="15" spans="1:78" ht="13.5" customHeight="1">
      <c r="A15" s="2"/>
      <c r="B15" s="9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32"/>
      <c r="BK15" s="2"/>
      <c r="BL15" s="42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61"/>
    </row>
    <row r="16" spans="1:78" ht="13.5" customHeight="1">
      <c r="A16" s="2"/>
      <c r="B16" s="10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33"/>
      <c r="BK16" s="2"/>
      <c r="BL16" s="43" t="s">
        <v>109</v>
      </c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62"/>
    </row>
    <row r="17" spans="1:78" ht="13.5" customHeight="1">
      <c r="A17" s="2"/>
      <c r="B17" s="10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33"/>
      <c r="BK17" s="2"/>
      <c r="BL17" s="43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62"/>
    </row>
    <row r="18" spans="1:78" ht="13.5" customHeight="1">
      <c r="A18" s="2"/>
      <c r="B18" s="10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33"/>
      <c r="BK18" s="2"/>
      <c r="BL18" s="43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62"/>
    </row>
    <row r="19" spans="1:78" ht="13.5" customHeight="1">
      <c r="A19" s="2"/>
      <c r="B19" s="10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33"/>
      <c r="BK19" s="2"/>
      <c r="BL19" s="43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62"/>
    </row>
    <row r="20" spans="1:78" ht="13.5" customHeight="1">
      <c r="A20" s="2"/>
      <c r="B20" s="10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33"/>
      <c r="BK20" s="2"/>
      <c r="BL20" s="43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62"/>
    </row>
    <row r="21" spans="1:78" ht="13.5" customHeight="1">
      <c r="A21" s="2"/>
      <c r="B21" s="10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33"/>
      <c r="BK21" s="2"/>
      <c r="BL21" s="43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62"/>
    </row>
    <row r="22" spans="1:78" ht="13.5" customHeight="1">
      <c r="A22" s="2"/>
      <c r="B22" s="10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33"/>
      <c r="BK22" s="2"/>
      <c r="BL22" s="43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62"/>
    </row>
    <row r="23" spans="1:78" ht="13.5" customHeight="1">
      <c r="A23" s="2"/>
      <c r="B23" s="10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33"/>
      <c r="BK23" s="2"/>
      <c r="BL23" s="43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62"/>
    </row>
    <row r="24" spans="1:78" ht="13.5" customHeight="1">
      <c r="A24" s="2"/>
      <c r="B24" s="10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33"/>
      <c r="BK24" s="2"/>
      <c r="BL24" s="43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62"/>
    </row>
    <row r="25" spans="1:78" ht="13.5" customHeight="1">
      <c r="A25" s="2"/>
      <c r="B25" s="10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33"/>
      <c r="BK25" s="2"/>
      <c r="BL25" s="43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62"/>
    </row>
    <row r="26" spans="1:78" ht="13.5" customHeight="1">
      <c r="A26" s="2"/>
      <c r="B26" s="10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33"/>
      <c r="BK26" s="2"/>
      <c r="BL26" s="43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62"/>
    </row>
    <row r="27" spans="1:78" ht="13.5" customHeight="1">
      <c r="A27" s="2"/>
      <c r="B27" s="10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33"/>
      <c r="BK27" s="2"/>
      <c r="BL27" s="43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62"/>
    </row>
    <row r="28" spans="1:78" ht="13.5" customHeight="1">
      <c r="A28" s="2"/>
      <c r="B28" s="10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33"/>
      <c r="BK28" s="2"/>
      <c r="BL28" s="43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62"/>
    </row>
    <row r="29" spans="1:78" ht="13.5" customHeight="1">
      <c r="A29" s="2"/>
      <c r="B29" s="10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33"/>
      <c r="BK29" s="2"/>
      <c r="BL29" s="43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62"/>
    </row>
    <row r="30" spans="1:78" ht="13.5" customHeight="1">
      <c r="A30" s="2"/>
      <c r="B30" s="10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33"/>
      <c r="BK30" s="2"/>
      <c r="BL30" s="43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62"/>
    </row>
    <row r="31" spans="1:78" ht="13.5" customHeight="1">
      <c r="A31" s="2"/>
      <c r="B31" s="10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33"/>
      <c r="BK31" s="2"/>
      <c r="BL31" s="43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62"/>
    </row>
    <row r="32" spans="1:78" ht="13.5" customHeight="1">
      <c r="A32" s="2"/>
      <c r="B32" s="10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33"/>
      <c r="BK32" s="2"/>
      <c r="BL32" s="43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62"/>
    </row>
    <row r="33" spans="1:78" ht="13.5" customHeight="1">
      <c r="A33" s="2"/>
      <c r="B33" s="10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33"/>
      <c r="BK33" s="2"/>
      <c r="BL33" s="43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62"/>
    </row>
    <row r="34" spans="1:78" ht="13.5" customHeight="1">
      <c r="A34" s="2"/>
      <c r="B34" s="10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28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28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28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33"/>
      <c r="BK34" s="2"/>
      <c r="BL34" s="43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62"/>
    </row>
    <row r="35" spans="1:78" ht="13.5" customHeight="1">
      <c r="A35" s="2"/>
      <c r="B35" s="10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28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28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28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33"/>
      <c r="BK35" s="2"/>
      <c r="BL35" s="43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62"/>
    </row>
    <row r="36" spans="1:78" ht="13.5" customHeight="1">
      <c r="A36" s="2"/>
      <c r="B36" s="10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33"/>
      <c r="BK36" s="2"/>
      <c r="BL36" s="43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62"/>
    </row>
    <row r="37" spans="1:78" ht="13.5" customHeight="1">
      <c r="A37" s="2"/>
      <c r="B37" s="10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33"/>
      <c r="BK37" s="2"/>
      <c r="BL37" s="43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62"/>
    </row>
    <row r="38" spans="1:78" ht="13.5" customHeight="1">
      <c r="A38" s="2"/>
      <c r="B38" s="10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33"/>
      <c r="BK38" s="2"/>
      <c r="BL38" s="43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62"/>
    </row>
    <row r="39" spans="1:78" ht="13.5" customHeight="1">
      <c r="A39" s="2"/>
      <c r="B39" s="10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33"/>
      <c r="BK39" s="2"/>
      <c r="BL39" s="43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62"/>
    </row>
    <row r="40" spans="1:78" ht="13.5" customHeight="1">
      <c r="A40" s="2"/>
      <c r="B40" s="10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33"/>
      <c r="BK40" s="2"/>
      <c r="BL40" s="43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62"/>
    </row>
    <row r="41" spans="1:78" ht="13.5" customHeight="1">
      <c r="A41" s="2"/>
      <c r="B41" s="10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33"/>
      <c r="BK41" s="2"/>
      <c r="BL41" s="43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51"/>
      <c r="BZ41" s="62"/>
    </row>
    <row r="42" spans="1:78" ht="13.5" customHeight="1">
      <c r="A42" s="2"/>
      <c r="B42" s="10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33"/>
      <c r="BK42" s="2"/>
      <c r="BL42" s="43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62"/>
    </row>
    <row r="43" spans="1:78" ht="13.5" customHeight="1">
      <c r="A43" s="2"/>
      <c r="B43" s="10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33"/>
      <c r="BK43" s="2"/>
      <c r="BL43" s="43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62"/>
    </row>
    <row r="44" spans="1:78" ht="13.5" customHeight="1">
      <c r="A44" s="2"/>
      <c r="B44" s="10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33"/>
      <c r="BK44" s="2"/>
      <c r="BL44" s="43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62"/>
    </row>
    <row r="45" spans="1:78" ht="13.5" customHeight="1">
      <c r="A45" s="2"/>
      <c r="B45" s="10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33"/>
      <c r="BK45" s="2"/>
      <c r="BL45" s="41" t="s">
        <v>42</v>
      </c>
      <c r="BM45" s="49"/>
      <c r="BN45" s="49"/>
      <c r="BO45" s="49"/>
      <c r="BP45" s="49"/>
      <c r="BQ45" s="49"/>
      <c r="BR45" s="49"/>
      <c r="BS45" s="49"/>
      <c r="BT45" s="49"/>
      <c r="BU45" s="49"/>
      <c r="BV45" s="49"/>
      <c r="BW45" s="49"/>
      <c r="BX45" s="49"/>
      <c r="BY45" s="49"/>
      <c r="BZ45" s="60"/>
    </row>
    <row r="46" spans="1:78" ht="13.5" customHeight="1">
      <c r="A46" s="2"/>
      <c r="B46" s="10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33"/>
      <c r="BK46" s="2"/>
      <c r="BL46" s="42"/>
      <c r="BM46" s="50"/>
      <c r="BN46" s="50"/>
      <c r="BO46" s="50"/>
      <c r="BP46" s="50"/>
      <c r="BQ46" s="50"/>
      <c r="BR46" s="50"/>
      <c r="BS46" s="50"/>
      <c r="BT46" s="50"/>
      <c r="BU46" s="50"/>
      <c r="BV46" s="50"/>
      <c r="BW46" s="50"/>
      <c r="BX46" s="50"/>
      <c r="BY46" s="50"/>
      <c r="BZ46" s="61"/>
    </row>
    <row r="47" spans="1:78" ht="13.5" customHeight="1">
      <c r="A47" s="2"/>
      <c r="B47" s="10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33"/>
      <c r="BK47" s="2"/>
      <c r="BL47" s="43" t="s">
        <v>110</v>
      </c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  <c r="BX47" s="51"/>
      <c r="BY47" s="51"/>
      <c r="BZ47" s="62"/>
    </row>
    <row r="48" spans="1:78" ht="13.5" customHeight="1">
      <c r="A48" s="2"/>
      <c r="B48" s="10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33"/>
      <c r="BK48" s="2"/>
      <c r="BL48" s="43"/>
      <c r="BM48" s="51"/>
      <c r="BN48" s="51"/>
      <c r="BO48" s="51"/>
      <c r="BP48" s="51"/>
      <c r="BQ48" s="51"/>
      <c r="BR48" s="51"/>
      <c r="BS48" s="51"/>
      <c r="BT48" s="51"/>
      <c r="BU48" s="51"/>
      <c r="BV48" s="51"/>
      <c r="BW48" s="51"/>
      <c r="BX48" s="51"/>
      <c r="BY48" s="51"/>
      <c r="BZ48" s="62"/>
    </row>
    <row r="49" spans="1:78" ht="13.5" customHeight="1">
      <c r="A49" s="2"/>
      <c r="B49" s="10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33"/>
      <c r="BK49" s="2"/>
      <c r="BL49" s="43"/>
      <c r="BM49" s="51"/>
      <c r="BN49" s="51"/>
      <c r="BO49" s="51"/>
      <c r="BP49" s="51"/>
      <c r="BQ49" s="51"/>
      <c r="BR49" s="51"/>
      <c r="BS49" s="51"/>
      <c r="BT49" s="51"/>
      <c r="BU49" s="51"/>
      <c r="BV49" s="51"/>
      <c r="BW49" s="51"/>
      <c r="BX49" s="51"/>
      <c r="BY49" s="51"/>
      <c r="BZ49" s="62"/>
    </row>
    <row r="50" spans="1:78" ht="13.5" customHeight="1">
      <c r="A50" s="2"/>
      <c r="B50" s="10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33"/>
      <c r="BK50" s="2"/>
      <c r="BL50" s="43"/>
      <c r="BM50" s="5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1"/>
      <c r="BY50" s="51"/>
      <c r="BZ50" s="62"/>
    </row>
    <row r="51" spans="1:78" ht="13.5" customHeight="1">
      <c r="A51" s="2"/>
      <c r="B51" s="10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33"/>
      <c r="BK51" s="2"/>
      <c r="BL51" s="43"/>
      <c r="BM51" s="51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51"/>
      <c r="BY51" s="51"/>
      <c r="BZ51" s="62"/>
    </row>
    <row r="52" spans="1:78" ht="13.5" customHeight="1">
      <c r="A52" s="2"/>
      <c r="B52" s="10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33"/>
      <c r="BK52" s="2"/>
      <c r="BL52" s="43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62"/>
    </row>
    <row r="53" spans="1:78" ht="13.5" customHeight="1">
      <c r="A53" s="2"/>
      <c r="B53" s="10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33"/>
      <c r="BK53" s="2"/>
      <c r="BL53" s="43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62"/>
    </row>
    <row r="54" spans="1:78" ht="13.5" customHeight="1">
      <c r="A54" s="2"/>
      <c r="B54" s="10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33"/>
      <c r="BK54" s="2"/>
      <c r="BL54" s="43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62"/>
    </row>
    <row r="55" spans="1:78" ht="13.5" customHeight="1">
      <c r="A55" s="2"/>
      <c r="B55" s="10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33"/>
      <c r="BK55" s="2"/>
      <c r="BL55" s="43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1"/>
      <c r="BZ55" s="62"/>
    </row>
    <row r="56" spans="1:78" ht="13.5" customHeight="1">
      <c r="A56" s="2"/>
      <c r="B56" s="10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28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28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28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33"/>
      <c r="BK56" s="2"/>
      <c r="BL56" s="43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62"/>
    </row>
    <row r="57" spans="1:78" ht="13.5" customHeight="1">
      <c r="A57" s="2"/>
      <c r="B57" s="10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28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28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28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33"/>
      <c r="BK57" s="2"/>
      <c r="BL57" s="43"/>
      <c r="BM57" s="51"/>
      <c r="BN57" s="51"/>
      <c r="BO57" s="51"/>
      <c r="BP57" s="51"/>
      <c r="BQ57" s="51"/>
      <c r="BR57" s="51"/>
      <c r="BS57" s="51"/>
      <c r="BT57" s="51"/>
      <c r="BU57" s="51"/>
      <c r="BV57" s="51"/>
      <c r="BW57" s="51"/>
      <c r="BX57" s="51"/>
      <c r="BY57" s="51"/>
      <c r="BZ57" s="62"/>
    </row>
    <row r="58" spans="1:78" ht="13.5" customHeight="1">
      <c r="A58" s="2"/>
      <c r="B58" s="10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2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2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28"/>
      <c r="AV58" s="18"/>
      <c r="AW58" s="18"/>
      <c r="AX58" s="18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33"/>
      <c r="BK58" s="2"/>
      <c r="BL58" s="43"/>
      <c r="BM58" s="51"/>
      <c r="BN58" s="51"/>
      <c r="BO58" s="51"/>
      <c r="BP58" s="51"/>
      <c r="BQ58" s="51"/>
      <c r="BR58" s="51"/>
      <c r="BS58" s="51"/>
      <c r="BT58" s="51"/>
      <c r="BU58" s="51"/>
      <c r="BV58" s="51"/>
      <c r="BW58" s="51"/>
      <c r="BX58" s="51"/>
      <c r="BY58" s="51"/>
      <c r="BZ58" s="62"/>
    </row>
    <row r="59" spans="1:78" ht="13.5" customHeight="1">
      <c r="A59" s="2"/>
      <c r="B59" s="11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34"/>
      <c r="BK59" s="2"/>
      <c r="BL59" s="43"/>
      <c r="BM59" s="51"/>
      <c r="BN59" s="51"/>
      <c r="BO59" s="51"/>
      <c r="BP59" s="51"/>
      <c r="BQ59" s="51"/>
      <c r="BR59" s="51"/>
      <c r="BS59" s="51"/>
      <c r="BT59" s="51"/>
      <c r="BU59" s="51"/>
      <c r="BV59" s="51"/>
      <c r="BW59" s="51"/>
      <c r="BX59" s="51"/>
      <c r="BY59" s="51"/>
      <c r="BZ59" s="62"/>
    </row>
    <row r="60" spans="1:78" ht="13.5" customHeight="1">
      <c r="A60" s="2"/>
      <c r="B60" s="9" t="s">
        <v>8</v>
      </c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32"/>
      <c r="BK60" s="2"/>
      <c r="BL60" s="43"/>
      <c r="BM60" s="51"/>
      <c r="BN60" s="51"/>
      <c r="BO60" s="51"/>
      <c r="BP60" s="51"/>
      <c r="BQ60" s="51"/>
      <c r="BR60" s="51"/>
      <c r="BS60" s="51"/>
      <c r="BT60" s="51"/>
      <c r="BU60" s="51"/>
      <c r="BV60" s="51"/>
      <c r="BW60" s="51"/>
      <c r="BX60" s="51"/>
      <c r="BY60" s="51"/>
      <c r="BZ60" s="62"/>
    </row>
    <row r="61" spans="1:78" ht="13.5" customHeight="1">
      <c r="A61" s="2"/>
      <c r="B61" s="9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32"/>
      <c r="BK61" s="2"/>
      <c r="BL61" s="43"/>
      <c r="BM61" s="51"/>
      <c r="BN61" s="51"/>
      <c r="BO61" s="51"/>
      <c r="BP61" s="51"/>
      <c r="BQ61" s="51"/>
      <c r="BR61" s="51"/>
      <c r="BS61" s="51"/>
      <c r="BT61" s="51"/>
      <c r="BU61" s="51"/>
      <c r="BV61" s="51"/>
      <c r="BW61" s="51"/>
      <c r="BX61" s="51"/>
      <c r="BY61" s="51"/>
      <c r="BZ61" s="62"/>
    </row>
    <row r="62" spans="1:78" ht="13.5" customHeight="1">
      <c r="A62" s="2"/>
      <c r="B62" s="10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33"/>
      <c r="BK62" s="2"/>
      <c r="BL62" s="43"/>
      <c r="BM62" s="51"/>
      <c r="BN62" s="51"/>
      <c r="BO62" s="51"/>
      <c r="BP62" s="51"/>
      <c r="BQ62" s="51"/>
      <c r="BR62" s="51"/>
      <c r="BS62" s="51"/>
      <c r="BT62" s="51"/>
      <c r="BU62" s="51"/>
      <c r="BV62" s="51"/>
      <c r="BW62" s="51"/>
      <c r="BX62" s="51"/>
      <c r="BY62" s="51"/>
      <c r="BZ62" s="62"/>
    </row>
    <row r="63" spans="1:78" ht="13.5" customHeight="1">
      <c r="A63" s="2"/>
      <c r="B63" s="10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33"/>
      <c r="BK63" s="2"/>
      <c r="BL63" s="43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62"/>
    </row>
    <row r="64" spans="1:78" ht="13.5" customHeight="1">
      <c r="A64" s="2"/>
      <c r="B64" s="10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33"/>
      <c r="BK64" s="2"/>
      <c r="BL64" s="41" t="s">
        <v>7</v>
      </c>
      <c r="BM64" s="49"/>
      <c r="BN64" s="49"/>
      <c r="BO64" s="49"/>
      <c r="BP64" s="49"/>
      <c r="BQ64" s="49"/>
      <c r="BR64" s="49"/>
      <c r="BS64" s="49"/>
      <c r="BT64" s="49"/>
      <c r="BU64" s="49"/>
      <c r="BV64" s="49"/>
      <c r="BW64" s="49"/>
      <c r="BX64" s="49"/>
      <c r="BY64" s="49"/>
      <c r="BZ64" s="60"/>
    </row>
    <row r="65" spans="1:78" ht="13.5" customHeight="1">
      <c r="A65" s="2"/>
      <c r="B65" s="10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33"/>
      <c r="BK65" s="2"/>
      <c r="BL65" s="42"/>
      <c r="BM65" s="50"/>
      <c r="BN65" s="50"/>
      <c r="BO65" s="50"/>
      <c r="BP65" s="50"/>
      <c r="BQ65" s="50"/>
      <c r="BR65" s="50"/>
      <c r="BS65" s="50"/>
      <c r="BT65" s="50"/>
      <c r="BU65" s="50"/>
      <c r="BV65" s="50"/>
      <c r="BW65" s="50"/>
      <c r="BX65" s="50"/>
      <c r="BY65" s="50"/>
      <c r="BZ65" s="61"/>
    </row>
    <row r="66" spans="1:78" ht="13.5" customHeight="1">
      <c r="A66" s="2"/>
      <c r="B66" s="10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33"/>
      <c r="BK66" s="2"/>
      <c r="BL66" s="43" t="s">
        <v>20</v>
      </c>
      <c r="BM66" s="51"/>
      <c r="BN66" s="51"/>
      <c r="BO66" s="51"/>
      <c r="BP66" s="51"/>
      <c r="BQ66" s="51"/>
      <c r="BR66" s="51"/>
      <c r="BS66" s="51"/>
      <c r="BT66" s="51"/>
      <c r="BU66" s="51"/>
      <c r="BV66" s="51"/>
      <c r="BW66" s="51"/>
      <c r="BX66" s="51"/>
      <c r="BY66" s="51"/>
      <c r="BZ66" s="62"/>
    </row>
    <row r="67" spans="1:78" ht="13.5" customHeight="1">
      <c r="A67" s="2"/>
      <c r="B67" s="10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33"/>
      <c r="BK67" s="2"/>
      <c r="BL67" s="43"/>
      <c r="BM67" s="51"/>
      <c r="BN67" s="51"/>
      <c r="BO67" s="51"/>
      <c r="BP67" s="51"/>
      <c r="BQ67" s="51"/>
      <c r="BR67" s="51"/>
      <c r="BS67" s="51"/>
      <c r="BT67" s="51"/>
      <c r="BU67" s="51"/>
      <c r="BV67" s="51"/>
      <c r="BW67" s="51"/>
      <c r="BX67" s="51"/>
      <c r="BY67" s="51"/>
      <c r="BZ67" s="62"/>
    </row>
    <row r="68" spans="1:78" ht="13.5" customHeight="1">
      <c r="A68" s="2"/>
      <c r="B68" s="10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33"/>
      <c r="BK68" s="2"/>
      <c r="BL68" s="43"/>
      <c r="BM68" s="51"/>
      <c r="BN68" s="51"/>
      <c r="BO68" s="51"/>
      <c r="BP68" s="51"/>
      <c r="BQ68" s="51"/>
      <c r="BR68" s="51"/>
      <c r="BS68" s="51"/>
      <c r="BT68" s="51"/>
      <c r="BU68" s="51"/>
      <c r="BV68" s="51"/>
      <c r="BW68" s="51"/>
      <c r="BX68" s="51"/>
      <c r="BY68" s="51"/>
      <c r="BZ68" s="62"/>
    </row>
    <row r="69" spans="1:78" ht="13.5" customHeight="1">
      <c r="A69" s="2"/>
      <c r="B69" s="10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33"/>
      <c r="BK69" s="2"/>
      <c r="BL69" s="43"/>
      <c r="BM69" s="51"/>
      <c r="BN69" s="51"/>
      <c r="BO69" s="51"/>
      <c r="BP69" s="51"/>
      <c r="BQ69" s="51"/>
      <c r="BR69" s="51"/>
      <c r="BS69" s="51"/>
      <c r="BT69" s="51"/>
      <c r="BU69" s="51"/>
      <c r="BV69" s="51"/>
      <c r="BW69" s="51"/>
      <c r="BX69" s="51"/>
      <c r="BY69" s="51"/>
      <c r="BZ69" s="62"/>
    </row>
    <row r="70" spans="1:78" ht="13.5" customHeight="1">
      <c r="A70" s="2"/>
      <c r="B70" s="10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33"/>
      <c r="BK70" s="2"/>
      <c r="BL70" s="43"/>
      <c r="BM70" s="51"/>
      <c r="BN70" s="51"/>
      <c r="BO70" s="51"/>
      <c r="BP70" s="51"/>
      <c r="BQ70" s="51"/>
      <c r="BR70" s="51"/>
      <c r="BS70" s="51"/>
      <c r="BT70" s="51"/>
      <c r="BU70" s="51"/>
      <c r="BV70" s="51"/>
      <c r="BW70" s="51"/>
      <c r="BX70" s="51"/>
      <c r="BY70" s="51"/>
      <c r="BZ70" s="62"/>
    </row>
    <row r="71" spans="1:78" ht="13.5" customHeight="1">
      <c r="A71" s="2"/>
      <c r="B71" s="10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33"/>
      <c r="BK71" s="2"/>
      <c r="BL71" s="43"/>
      <c r="BM71" s="51"/>
      <c r="BN71" s="51"/>
      <c r="BO71" s="51"/>
      <c r="BP71" s="51"/>
      <c r="BQ71" s="51"/>
      <c r="BR71" s="51"/>
      <c r="BS71" s="51"/>
      <c r="BT71" s="51"/>
      <c r="BU71" s="51"/>
      <c r="BV71" s="51"/>
      <c r="BW71" s="51"/>
      <c r="BX71" s="51"/>
      <c r="BY71" s="51"/>
      <c r="BZ71" s="62"/>
    </row>
    <row r="72" spans="1:78" ht="13.5" customHeight="1">
      <c r="A72" s="2"/>
      <c r="B72" s="10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33"/>
      <c r="BK72" s="2"/>
      <c r="BL72" s="43"/>
      <c r="BM72" s="51"/>
      <c r="BN72" s="51"/>
      <c r="BO72" s="51"/>
      <c r="BP72" s="51"/>
      <c r="BQ72" s="51"/>
      <c r="BR72" s="51"/>
      <c r="BS72" s="51"/>
      <c r="BT72" s="51"/>
      <c r="BU72" s="51"/>
      <c r="BV72" s="51"/>
      <c r="BW72" s="51"/>
      <c r="BX72" s="51"/>
      <c r="BY72" s="51"/>
      <c r="BZ72" s="62"/>
    </row>
    <row r="73" spans="1:78" ht="13.5" customHeight="1">
      <c r="A73" s="2"/>
      <c r="B73" s="10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33"/>
      <c r="BK73" s="2"/>
      <c r="BL73" s="43"/>
      <c r="BM73" s="51"/>
      <c r="BN73" s="51"/>
      <c r="BO73" s="51"/>
      <c r="BP73" s="51"/>
      <c r="BQ73" s="51"/>
      <c r="BR73" s="51"/>
      <c r="BS73" s="51"/>
      <c r="BT73" s="51"/>
      <c r="BU73" s="51"/>
      <c r="BV73" s="51"/>
      <c r="BW73" s="51"/>
      <c r="BX73" s="51"/>
      <c r="BY73" s="51"/>
      <c r="BZ73" s="62"/>
    </row>
    <row r="74" spans="1:78" ht="13.5" customHeight="1">
      <c r="A74" s="2"/>
      <c r="B74" s="10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33"/>
      <c r="BK74" s="2"/>
      <c r="BL74" s="43"/>
      <c r="BM74" s="51"/>
      <c r="BN74" s="51"/>
      <c r="BO74" s="51"/>
      <c r="BP74" s="51"/>
      <c r="BQ74" s="51"/>
      <c r="BR74" s="51"/>
      <c r="BS74" s="51"/>
      <c r="BT74" s="51"/>
      <c r="BU74" s="51"/>
      <c r="BV74" s="51"/>
      <c r="BW74" s="51"/>
      <c r="BX74" s="51"/>
      <c r="BY74" s="51"/>
      <c r="BZ74" s="62"/>
    </row>
    <row r="75" spans="1:78" ht="13.5" customHeight="1">
      <c r="A75" s="2"/>
      <c r="B75" s="10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33"/>
      <c r="BK75" s="2"/>
      <c r="BL75" s="43"/>
      <c r="BM75" s="51"/>
      <c r="BN75" s="51"/>
      <c r="BO75" s="51"/>
      <c r="BP75" s="51"/>
      <c r="BQ75" s="51"/>
      <c r="BR75" s="51"/>
      <c r="BS75" s="51"/>
      <c r="BT75" s="51"/>
      <c r="BU75" s="51"/>
      <c r="BV75" s="51"/>
      <c r="BW75" s="51"/>
      <c r="BX75" s="51"/>
      <c r="BY75" s="51"/>
      <c r="BZ75" s="62"/>
    </row>
    <row r="76" spans="1:78" ht="13.5" customHeight="1">
      <c r="A76" s="2"/>
      <c r="B76" s="10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33"/>
      <c r="BK76" s="2"/>
      <c r="BL76" s="43"/>
      <c r="BM76" s="51"/>
      <c r="BN76" s="51"/>
      <c r="BO76" s="51"/>
      <c r="BP76" s="51"/>
      <c r="BQ76" s="51"/>
      <c r="BR76" s="51"/>
      <c r="BS76" s="51"/>
      <c r="BT76" s="51"/>
      <c r="BU76" s="51"/>
      <c r="BV76" s="51"/>
      <c r="BW76" s="51"/>
      <c r="BX76" s="51"/>
      <c r="BY76" s="51"/>
      <c r="BZ76" s="62"/>
    </row>
    <row r="77" spans="1:78" ht="13.5" customHeight="1">
      <c r="A77" s="2"/>
      <c r="B77" s="10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33"/>
      <c r="BK77" s="2"/>
      <c r="BL77" s="43"/>
      <c r="BM77" s="51"/>
      <c r="BN77" s="51"/>
      <c r="BO77" s="51"/>
      <c r="BP77" s="51"/>
      <c r="BQ77" s="51"/>
      <c r="BR77" s="51"/>
      <c r="BS77" s="51"/>
      <c r="BT77" s="51"/>
      <c r="BU77" s="51"/>
      <c r="BV77" s="51"/>
      <c r="BW77" s="51"/>
      <c r="BX77" s="51"/>
      <c r="BY77" s="51"/>
      <c r="BZ77" s="62"/>
    </row>
    <row r="78" spans="1:78" ht="13.5" customHeight="1">
      <c r="A78" s="2"/>
      <c r="B78" s="10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33"/>
      <c r="BK78" s="2"/>
      <c r="BL78" s="43"/>
      <c r="BM78" s="51"/>
      <c r="BN78" s="51"/>
      <c r="BO78" s="51"/>
      <c r="BP78" s="51"/>
      <c r="BQ78" s="51"/>
      <c r="BR78" s="51"/>
      <c r="BS78" s="51"/>
      <c r="BT78" s="51"/>
      <c r="BU78" s="51"/>
      <c r="BV78" s="51"/>
      <c r="BW78" s="51"/>
      <c r="BX78" s="51"/>
      <c r="BY78" s="51"/>
      <c r="BZ78" s="62"/>
    </row>
    <row r="79" spans="1:78" ht="13.5" customHeight="1">
      <c r="A79" s="2"/>
      <c r="B79" s="10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28"/>
      <c r="V79" s="28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28"/>
      <c r="AP79" s="28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33"/>
      <c r="BK79" s="2"/>
      <c r="BL79" s="43"/>
      <c r="BM79" s="51"/>
      <c r="BN79" s="51"/>
      <c r="BO79" s="51"/>
      <c r="BP79" s="51"/>
      <c r="BQ79" s="51"/>
      <c r="BR79" s="51"/>
      <c r="BS79" s="51"/>
      <c r="BT79" s="51"/>
      <c r="BU79" s="51"/>
      <c r="BV79" s="51"/>
      <c r="BW79" s="51"/>
      <c r="BX79" s="51"/>
      <c r="BY79" s="51"/>
      <c r="BZ79" s="62"/>
    </row>
    <row r="80" spans="1:78" ht="13.5" customHeight="1">
      <c r="A80" s="2"/>
      <c r="B80" s="10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28"/>
      <c r="V80" s="28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28"/>
      <c r="AP80" s="28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33"/>
      <c r="BK80" s="2"/>
      <c r="BL80" s="43"/>
      <c r="BM80" s="51"/>
      <c r="BN80" s="51"/>
      <c r="BO80" s="51"/>
      <c r="BP80" s="51"/>
      <c r="BQ80" s="51"/>
      <c r="BR80" s="51"/>
      <c r="BS80" s="51"/>
      <c r="BT80" s="51"/>
      <c r="BU80" s="51"/>
      <c r="BV80" s="51"/>
      <c r="BW80" s="51"/>
      <c r="BX80" s="51"/>
      <c r="BY80" s="51"/>
      <c r="BZ80" s="62"/>
    </row>
    <row r="81" spans="1:78" ht="13.5" customHeight="1">
      <c r="A81" s="2"/>
      <c r="B81" s="1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"/>
      <c r="V81" s="2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"/>
      <c r="AP81" s="2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  <c r="BD81" s="20"/>
      <c r="BE81" s="20"/>
      <c r="BF81" s="20"/>
      <c r="BG81" s="20"/>
      <c r="BH81" s="20"/>
      <c r="BI81" s="2"/>
      <c r="BJ81" s="33"/>
      <c r="BK81" s="2"/>
      <c r="BL81" s="43"/>
      <c r="BM81" s="51"/>
      <c r="BN81" s="51"/>
      <c r="BO81" s="51"/>
      <c r="BP81" s="51"/>
      <c r="BQ81" s="51"/>
      <c r="BR81" s="51"/>
      <c r="BS81" s="51"/>
      <c r="BT81" s="51"/>
      <c r="BU81" s="51"/>
      <c r="BV81" s="51"/>
      <c r="BW81" s="51"/>
      <c r="BX81" s="51"/>
      <c r="BY81" s="51"/>
      <c r="BZ81" s="62"/>
    </row>
    <row r="82" spans="1:78" ht="13.5" customHeight="1">
      <c r="A82" s="2"/>
      <c r="B82" s="11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34"/>
      <c r="BK82" s="2"/>
      <c r="BL82" s="44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63"/>
    </row>
    <row r="83" spans="1:78">
      <c r="C83" s="21"/>
    </row>
    <row r="84" spans="1:78" hidden="1">
      <c r="B84" s="12" t="s">
        <v>43</v>
      </c>
      <c r="C84" s="12"/>
      <c r="D84" s="12"/>
      <c r="E84" s="12" t="s">
        <v>45</v>
      </c>
      <c r="F84" s="12" t="s">
        <v>47</v>
      </c>
      <c r="G84" s="12" t="s">
        <v>48</v>
      </c>
      <c r="H84" s="12" t="s">
        <v>41</v>
      </c>
      <c r="I84" s="12" t="s">
        <v>6</v>
      </c>
      <c r="J84" s="12" t="s">
        <v>26</v>
      </c>
      <c r="K84" s="12" t="s">
        <v>49</v>
      </c>
      <c r="L84" s="12" t="s">
        <v>51</v>
      </c>
      <c r="M84" s="12" t="s">
        <v>32</v>
      </c>
      <c r="N84" s="12" t="s">
        <v>53</v>
      </c>
      <c r="O84" s="12" t="s">
        <v>55</v>
      </c>
    </row>
    <row r="85" spans="1:78" hidden="1">
      <c r="B85" s="12"/>
      <c r="C85" s="12"/>
      <c r="D85" s="12"/>
      <c r="E85" s="12" t="str">
        <f>データ!AH6</f>
        <v>【108.24】</v>
      </c>
      <c r="F85" s="12" t="str">
        <f>データ!AS6</f>
        <v>【1.50】</v>
      </c>
      <c r="G85" s="12" t="str">
        <f>データ!BD6</f>
        <v>【243.36】</v>
      </c>
      <c r="H85" s="12" t="str">
        <f>データ!BO6</f>
        <v>【265.93】</v>
      </c>
      <c r="I85" s="12" t="str">
        <f>データ!BZ6</f>
        <v>【97.82】</v>
      </c>
      <c r="J85" s="12" t="str">
        <f>データ!CK6</f>
        <v>【177.56】</v>
      </c>
      <c r="K85" s="12" t="str">
        <f>データ!CV6</f>
        <v>【59.81】</v>
      </c>
      <c r="L85" s="12" t="str">
        <f>データ!DG6</f>
        <v>【89.42】</v>
      </c>
      <c r="M85" s="12" t="str">
        <f>データ!DR6</f>
        <v>【52.02】</v>
      </c>
      <c r="N85" s="12" t="str">
        <f>データ!EC6</f>
        <v>【25.37】</v>
      </c>
      <c r="O85" s="12" t="str">
        <f>データ!EN6</f>
        <v>【0.62】</v>
      </c>
    </row>
  </sheetData>
  <sheetProtection algorithmName="SHA-512" hashValue="3aYvK9M5nZsxjCY23tDjrG4pGsuESf9goAPKC646Ua03wJ9z5dVZKZk2pMcvh5Msu4laRvDI+uRnWqoiiByllA==" saltValue="f+IzkJaV8GfjDbbWVoaMfA==" spinCount="100000" sheet="1" objects="1" scenarios="1" formatCells="0" formatColumns="0" formatRows="0"/>
  <mergeCells count="48"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L9:AS9"/>
    <mergeCell ref="AT9:BA9"/>
    <mergeCell ref="BB9:BI9"/>
    <mergeCell ref="BL9:BM9"/>
    <mergeCell ref="BN9:BY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N10:BY10"/>
    <mergeCell ref="B2:BZ4"/>
    <mergeCell ref="BL11:BZ13"/>
    <mergeCell ref="B14:BJ15"/>
    <mergeCell ref="BL14:BZ15"/>
    <mergeCell ref="BL45:BZ46"/>
    <mergeCell ref="B60:BJ61"/>
    <mergeCell ref="BL64:BZ65"/>
    <mergeCell ref="BL16:BZ44"/>
    <mergeCell ref="BL47:BZ63"/>
    <mergeCell ref="BL66:BZ82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fitToWidth="1" fitToHeight="1" orientation="landscape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"/>
  <dimension ref="A1:EN13"/>
  <sheetViews>
    <sheetView showGridLines="0" workbookViewId="0"/>
  </sheetViews>
  <sheetFormatPr defaultRowHeight="13.2"/>
  <cols>
    <col min="2" max="144" width="11.88671875" customWidth="1"/>
  </cols>
  <sheetData>
    <row r="1" spans="1:144">
      <c r="A1" t="s">
        <v>46</v>
      </c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>
        <v>1</v>
      </c>
      <c r="Y1" s="73">
        <v>1</v>
      </c>
      <c r="Z1" s="73">
        <v>1</v>
      </c>
      <c r="AA1" s="73">
        <v>1</v>
      </c>
      <c r="AB1" s="73">
        <v>1</v>
      </c>
      <c r="AC1" s="73">
        <v>1</v>
      </c>
      <c r="AD1" s="73">
        <v>1</v>
      </c>
      <c r="AE1" s="73">
        <v>1</v>
      </c>
      <c r="AF1" s="73">
        <v>1</v>
      </c>
      <c r="AG1" s="73">
        <v>1</v>
      </c>
      <c r="AH1" s="73"/>
      <c r="AI1" s="73">
        <v>1</v>
      </c>
      <c r="AJ1" s="73">
        <v>1</v>
      </c>
      <c r="AK1" s="73">
        <v>1</v>
      </c>
      <c r="AL1" s="73">
        <v>1</v>
      </c>
      <c r="AM1" s="73">
        <v>1</v>
      </c>
      <c r="AN1" s="73">
        <v>1</v>
      </c>
      <c r="AO1" s="73">
        <v>1</v>
      </c>
      <c r="AP1" s="73">
        <v>1</v>
      </c>
      <c r="AQ1" s="73">
        <v>1</v>
      </c>
      <c r="AR1" s="73">
        <v>1</v>
      </c>
      <c r="AS1" s="73"/>
      <c r="AT1" s="73">
        <v>1</v>
      </c>
      <c r="AU1" s="73">
        <v>1</v>
      </c>
      <c r="AV1" s="73">
        <v>1</v>
      </c>
      <c r="AW1" s="73">
        <v>1</v>
      </c>
      <c r="AX1" s="73">
        <v>1</v>
      </c>
      <c r="AY1" s="73">
        <v>1</v>
      </c>
      <c r="AZ1" s="73">
        <v>1</v>
      </c>
      <c r="BA1" s="73">
        <v>1</v>
      </c>
      <c r="BB1" s="73">
        <v>1</v>
      </c>
      <c r="BC1" s="73">
        <v>1</v>
      </c>
      <c r="BD1" s="73"/>
      <c r="BE1" s="73">
        <v>1</v>
      </c>
      <c r="BF1" s="73">
        <v>1</v>
      </c>
      <c r="BG1" s="73">
        <v>1</v>
      </c>
      <c r="BH1" s="73">
        <v>1</v>
      </c>
      <c r="BI1" s="73">
        <v>1</v>
      </c>
      <c r="BJ1" s="73">
        <v>1</v>
      </c>
      <c r="BK1" s="73">
        <v>1</v>
      </c>
      <c r="BL1" s="73">
        <v>1</v>
      </c>
      <c r="BM1" s="73">
        <v>1</v>
      </c>
      <c r="BN1" s="73">
        <v>1</v>
      </c>
      <c r="BO1" s="73"/>
      <c r="BP1" s="73">
        <v>1</v>
      </c>
      <c r="BQ1" s="73">
        <v>1</v>
      </c>
      <c r="BR1" s="73">
        <v>1</v>
      </c>
      <c r="BS1" s="73">
        <v>1</v>
      </c>
      <c r="BT1" s="73">
        <v>1</v>
      </c>
      <c r="BU1" s="73">
        <v>1</v>
      </c>
      <c r="BV1" s="73">
        <v>1</v>
      </c>
      <c r="BW1" s="73">
        <v>1</v>
      </c>
      <c r="BX1" s="73">
        <v>1</v>
      </c>
      <c r="BY1" s="73">
        <v>1</v>
      </c>
      <c r="BZ1" s="73"/>
      <c r="CA1" s="73">
        <v>1</v>
      </c>
      <c r="CB1" s="73">
        <v>1</v>
      </c>
      <c r="CC1" s="73">
        <v>1</v>
      </c>
      <c r="CD1" s="73">
        <v>1</v>
      </c>
      <c r="CE1" s="73">
        <v>1</v>
      </c>
      <c r="CF1" s="73">
        <v>1</v>
      </c>
      <c r="CG1" s="73">
        <v>1</v>
      </c>
      <c r="CH1" s="73">
        <v>1</v>
      </c>
      <c r="CI1" s="73">
        <v>1</v>
      </c>
      <c r="CJ1" s="73">
        <v>1</v>
      </c>
      <c r="CK1" s="73"/>
      <c r="CL1" s="73">
        <v>1</v>
      </c>
      <c r="CM1" s="73">
        <v>1</v>
      </c>
      <c r="CN1" s="73">
        <v>1</v>
      </c>
      <c r="CO1" s="73">
        <v>1</v>
      </c>
      <c r="CP1" s="73">
        <v>1</v>
      </c>
      <c r="CQ1" s="73">
        <v>1</v>
      </c>
      <c r="CR1" s="73">
        <v>1</v>
      </c>
      <c r="CS1" s="73">
        <v>1</v>
      </c>
      <c r="CT1" s="73">
        <v>1</v>
      </c>
      <c r="CU1" s="73">
        <v>1</v>
      </c>
      <c r="CV1" s="73"/>
      <c r="CW1" s="73">
        <v>1</v>
      </c>
      <c r="CX1" s="73">
        <v>1</v>
      </c>
      <c r="CY1" s="73">
        <v>1</v>
      </c>
      <c r="CZ1" s="73">
        <v>1</v>
      </c>
      <c r="DA1" s="73">
        <v>1</v>
      </c>
      <c r="DB1" s="73">
        <v>1</v>
      </c>
      <c r="DC1" s="73">
        <v>1</v>
      </c>
      <c r="DD1" s="73">
        <v>1</v>
      </c>
      <c r="DE1" s="73">
        <v>1</v>
      </c>
      <c r="DF1" s="73">
        <v>1</v>
      </c>
      <c r="DG1" s="73"/>
      <c r="DH1" s="73">
        <v>1</v>
      </c>
      <c r="DI1" s="73">
        <v>1</v>
      </c>
      <c r="DJ1" s="73">
        <v>1</v>
      </c>
      <c r="DK1" s="73">
        <v>1</v>
      </c>
      <c r="DL1" s="73">
        <v>1</v>
      </c>
      <c r="DM1" s="73">
        <v>1</v>
      </c>
      <c r="DN1" s="73">
        <v>1</v>
      </c>
      <c r="DO1" s="73">
        <v>1</v>
      </c>
      <c r="DP1" s="73">
        <v>1</v>
      </c>
      <c r="DQ1" s="73">
        <v>1</v>
      </c>
      <c r="DR1" s="73"/>
      <c r="DS1" s="73">
        <v>1</v>
      </c>
      <c r="DT1" s="73">
        <v>1</v>
      </c>
      <c r="DU1" s="73">
        <v>1</v>
      </c>
      <c r="DV1" s="73">
        <v>1</v>
      </c>
      <c r="DW1" s="73">
        <v>1</v>
      </c>
      <c r="DX1" s="73">
        <v>1</v>
      </c>
      <c r="DY1" s="73">
        <v>1</v>
      </c>
      <c r="DZ1" s="73">
        <v>1</v>
      </c>
      <c r="EA1" s="73">
        <v>1</v>
      </c>
      <c r="EB1" s="73">
        <v>1</v>
      </c>
      <c r="EC1" s="73"/>
      <c r="ED1" s="73">
        <v>1</v>
      </c>
      <c r="EE1" s="73">
        <v>1</v>
      </c>
      <c r="EF1" s="73">
        <v>1</v>
      </c>
      <c r="EG1" s="73">
        <v>1</v>
      </c>
      <c r="EH1" s="73">
        <v>1</v>
      </c>
      <c r="EI1" s="73">
        <v>1</v>
      </c>
      <c r="EJ1" s="73">
        <v>1</v>
      </c>
      <c r="EK1" s="73">
        <v>1</v>
      </c>
      <c r="EL1" s="73">
        <v>1</v>
      </c>
      <c r="EM1" s="73">
        <v>1</v>
      </c>
      <c r="EN1" s="73"/>
    </row>
    <row r="2" spans="1:144">
      <c r="A2" s="65" t="s">
        <v>56</v>
      </c>
      <c r="B2" s="65">
        <f t="shared" ref="B2:EN2" si="0">COLUMN()-1</f>
        <v>1</v>
      </c>
      <c r="C2" s="65">
        <f t="shared" si="0"/>
        <v>2</v>
      </c>
      <c r="D2" s="65">
        <f t="shared" si="0"/>
        <v>3</v>
      </c>
      <c r="E2" s="65">
        <f t="shared" si="0"/>
        <v>4</v>
      </c>
      <c r="F2" s="65">
        <f t="shared" si="0"/>
        <v>5</v>
      </c>
      <c r="G2" s="65">
        <f t="shared" si="0"/>
        <v>6</v>
      </c>
      <c r="H2" s="65">
        <f t="shared" si="0"/>
        <v>7</v>
      </c>
      <c r="I2" s="65">
        <f t="shared" si="0"/>
        <v>8</v>
      </c>
      <c r="J2" s="65">
        <f t="shared" si="0"/>
        <v>9</v>
      </c>
      <c r="K2" s="65">
        <f t="shared" si="0"/>
        <v>10</v>
      </c>
      <c r="L2" s="65">
        <f t="shared" si="0"/>
        <v>11</v>
      </c>
      <c r="M2" s="65">
        <f t="shared" si="0"/>
        <v>12</v>
      </c>
      <c r="N2" s="65">
        <f t="shared" si="0"/>
        <v>13</v>
      </c>
      <c r="O2" s="65">
        <f t="shared" si="0"/>
        <v>14</v>
      </c>
      <c r="P2" s="65">
        <f t="shared" si="0"/>
        <v>15</v>
      </c>
      <c r="Q2" s="65">
        <f t="shared" si="0"/>
        <v>16</v>
      </c>
      <c r="R2" s="65">
        <f t="shared" si="0"/>
        <v>17</v>
      </c>
      <c r="S2" s="65">
        <f t="shared" si="0"/>
        <v>18</v>
      </c>
      <c r="T2" s="65">
        <f t="shared" si="0"/>
        <v>19</v>
      </c>
      <c r="U2" s="65">
        <f t="shared" si="0"/>
        <v>20</v>
      </c>
      <c r="V2" s="65">
        <f t="shared" si="0"/>
        <v>21</v>
      </c>
      <c r="W2" s="65">
        <f t="shared" si="0"/>
        <v>22</v>
      </c>
      <c r="X2" s="65">
        <f t="shared" si="0"/>
        <v>23</v>
      </c>
      <c r="Y2" s="65">
        <f t="shared" si="0"/>
        <v>24</v>
      </c>
      <c r="Z2" s="65">
        <f t="shared" si="0"/>
        <v>25</v>
      </c>
      <c r="AA2" s="65">
        <f t="shared" si="0"/>
        <v>26</v>
      </c>
      <c r="AB2" s="65">
        <f t="shared" si="0"/>
        <v>27</v>
      </c>
      <c r="AC2" s="65">
        <f t="shared" si="0"/>
        <v>28</v>
      </c>
      <c r="AD2" s="65">
        <f t="shared" si="0"/>
        <v>29</v>
      </c>
      <c r="AE2" s="65">
        <f t="shared" si="0"/>
        <v>30</v>
      </c>
      <c r="AF2" s="65">
        <f t="shared" si="0"/>
        <v>31</v>
      </c>
      <c r="AG2" s="65">
        <f t="shared" si="0"/>
        <v>32</v>
      </c>
      <c r="AH2" s="65">
        <f t="shared" si="0"/>
        <v>33</v>
      </c>
      <c r="AI2" s="65">
        <f t="shared" si="0"/>
        <v>34</v>
      </c>
      <c r="AJ2" s="65">
        <f t="shared" si="0"/>
        <v>35</v>
      </c>
      <c r="AK2" s="65">
        <f t="shared" si="0"/>
        <v>36</v>
      </c>
      <c r="AL2" s="65">
        <f t="shared" si="0"/>
        <v>37</v>
      </c>
      <c r="AM2" s="65">
        <f t="shared" si="0"/>
        <v>38</v>
      </c>
      <c r="AN2" s="65">
        <f t="shared" si="0"/>
        <v>39</v>
      </c>
      <c r="AO2" s="65">
        <f t="shared" si="0"/>
        <v>40</v>
      </c>
      <c r="AP2" s="65">
        <f t="shared" si="0"/>
        <v>41</v>
      </c>
      <c r="AQ2" s="65">
        <f t="shared" si="0"/>
        <v>42</v>
      </c>
      <c r="AR2" s="65">
        <f t="shared" si="0"/>
        <v>43</v>
      </c>
      <c r="AS2" s="65">
        <f t="shared" si="0"/>
        <v>44</v>
      </c>
      <c r="AT2" s="65">
        <f t="shared" si="0"/>
        <v>45</v>
      </c>
      <c r="AU2" s="65">
        <f t="shared" si="0"/>
        <v>46</v>
      </c>
      <c r="AV2" s="65">
        <f t="shared" si="0"/>
        <v>47</v>
      </c>
      <c r="AW2" s="65">
        <f t="shared" si="0"/>
        <v>48</v>
      </c>
      <c r="AX2" s="65">
        <f t="shared" si="0"/>
        <v>49</v>
      </c>
      <c r="AY2" s="65">
        <f t="shared" si="0"/>
        <v>50</v>
      </c>
      <c r="AZ2" s="65">
        <f t="shared" si="0"/>
        <v>51</v>
      </c>
      <c r="BA2" s="65">
        <f t="shared" si="0"/>
        <v>52</v>
      </c>
      <c r="BB2" s="65">
        <f t="shared" si="0"/>
        <v>53</v>
      </c>
      <c r="BC2" s="65">
        <f t="shared" si="0"/>
        <v>54</v>
      </c>
      <c r="BD2" s="65">
        <f t="shared" si="0"/>
        <v>55</v>
      </c>
      <c r="BE2" s="65">
        <f t="shared" si="0"/>
        <v>56</v>
      </c>
      <c r="BF2" s="65">
        <f t="shared" si="0"/>
        <v>57</v>
      </c>
      <c r="BG2" s="65">
        <f t="shared" si="0"/>
        <v>58</v>
      </c>
      <c r="BH2" s="65">
        <f t="shared" si="0"/>
        <v>59</v>
      </c>
      <c r="BI2" s="65">
        <f t="shared" si="0"/>
        <v>60</v>
      </c>
      <c r="BJ2" s="65">
        <f t="shared" si="0"/>
        <v>61</v>
      </c>
      <c r="BK2" s="65">
        <f t="shared" si="0"/>
        <v>62</v>
      </c>
      <c r="BL2" s="65">
        <f t="shared" si="0"/>
        <v>63</v>
      </c>
      <c r="BM2" s="65">
        <f t="shared" si="0"/>
        <v>64</v>
      </c>
      <c r="BN2" s="65">
        <f t="shared" si="0"/>
        <v>65</v>
      </c>
      <c r="BO2" s="65">
        <f t="shared" si="0"/>
        <v>66</v>
      </c>
      <c r="BP2" s="65">
        <f t="shared" si="0"/>
        <v>67</v>
      </c>
      <c r="BQ2" s="65">
        <f t="shared" si="0"/>
        <v>68</v>
      </c>
      <c r="BR2" s="65">
        <f t="shared" si="0"/>
        <v>69</v>
      </c>
      <c r="BS2" s="65">
        <f t="shared" si="0"/>
        <v>70</v>
      </c>
      <c r="BT2" s="65">
        <f t="shared" si="0"/>
        <v>71</v>
      </c>
      <c r="BU2" s="65">
        <f t="shared" si="0"/>
        <v>72</v>
      </c>
      <c r="BV2" s="65">
        <f t="shared" si="0"/>
        <v>73</v>
      </c>
      <c r="BW2" s="65">
        <f t="shared" si="0"/>
        <v>74</v>
      </c>
      <c r="BX2" s="65">
        <f t="shared" si="0"/>
        <v>75</v>
      </c>
      <c r="BY2" s="65">
        <f t="shared" si="0"/>
        <v>76</v>
      </c>
      <c r="BZ2" s="65">
        <f t="shared" si="0"/>
        <v>77</v>
      </c>
      <c r="CA2" s="65">
        <f t="shared" si="0"/>
        <v>78</v>
      </c>
      <c r="CB2" s="65">
        <f t="shared" si="0"/>
        <v>79</v>
      </c>
      <c r="CC2" s="65">
        <f t="shared" si="0"/>
        <v>80</v>
      </c>
      <c r="CD2" s="65">
        <f t="shared" si="0"/>
        <v>81</v>
      </c>
      <c r="CE2" s="65">
        <f t="shared" si="0"/>
        <v>82</v>
      </c>
      <c r="CF2" s="65">
        <f t="shared" si="0"/>
        <v>83</v>
      </c>
      <c r="CG2" s="65">
        <f t="shared" si="0"/>
        <v>84</v>
      </c>
      <c r="CH2" s="65">
        <f t="shared" si="0"/>
        <v>85</v>
      </c>
      <c r="CI2" s="65">
        <f t="shared" si="0"/>
        <v>86</v>
      </c>
      <c r="CJ2" s="65">
        <f t="shared" si="0"/>
        <v>87</v>
      </c>
      <c r="CK2" s="65">
        <f t="shared" si="0"/>
        <v>88</v>
      </c>
      <c r="CL2" s="65">
        <f t="shared" si="0"/>
        <v>89</v>
      </c>
      <c r="CM2" s="65">
        <f t="shared" si="0"/>
        <v>90</v>
      </c>
      <c r="CN2" s="65">
        <f t="shared" si="0"/>
        <v>91</v>
      </c>
      <c r="CO2" s="65">
        <f t="shared" si="0"/>
        <v>92</v>
      </c>
      <c r="CP2" s="65">
        <f t="shared" si="0"/>
        <v>93</v>
      </c>
      <c r="CQ2" s="65">
        <f t="shared" si="0"/>
        <v>94</v>
      </c>
      <c r="CR2" s="65">
        <f t="shared" si="0"/>
        <v>95</v>
      </c>
      <c r="CS2" s="65">
        <f t="shared" si="0"/>
        <v>96</v>
      </c>
      <c r="CT2" s="65">
        <f t="shared" si="0"/>
        <v>97</v>
      </c>
      <c r="CU2" s="65">
        <f t="shared" si="0"/>
        <v>98</v>
      </c>
      <c r="CV2" s="65">
        <f t="shared" si="0"/>
        <v>99</v>
      </c>
      <c r="CW2" s="65">
        <f t="shared" si="0"/>
        <v>100</v>
      </c>
      <c r="CX2" s="65">
        <f t="shared" si="0"/>
        <v>101</v>
      </c>
      <c r="CY2" s="65">
        <f t="shared" si="0"/>
        <v>102</v>
      </c>
      <c r="CZ2" s="65">
        <f t="shared" si="0"/>
        <v>103</v>
      </c>
      <c r="DA2" s="65">
        <f t="shared" si="0"/>
        <v>104</v>
      </c>
      <c r="DB2" s="65">
        <f t="shared" si="0"/>
        <v>105</v>
      </c>
      <c r="DC2" s="65">
        <f t="shared" si="0"/>
        <v>106</v>
      </c>
      <c r="DD2" s="65">
        <f t="shared" si="0"/>
        <v>107</v>
      </c>
      <c r="DE2" s="65">
        <f t="shared" si="0"/>
        <v>108</v>
      </c>
      <c r="DF2" s="65">
        <f t="shared" si="0"/>
        <v>109</v>
      </c>
      <c r="DG2" s="65">
        <f t="shared" si="0"/>
        <v>110</v>
      </c>
      <c r="DH2" s="65">
        <f t="shared" si="0"/>
        <v>111</v>
      </c>
      <c r="DI2" s="65">
        <f t="shared" si="0"/>
        <v>112</v>
      </c>
      <c r="DJ2" s="65">
        <f t="shared" si="0"/>
        <v>113</v>
      </c>
      <c r="DK2" s="65">
        <f t="shared" si="0"/>
        <v>114</v>
      </c>
      <c r="DL2" s="65">
        <f t="shared" si="0"/>
        <v>115</v>
      </c>
      <c r="DM2" s="65">
        <f t="shared" si="0"/>
        <v>116</v>
      </c>
      <c r="DN2" s="65">
        <f t="shared" si="0"/>
        <v>117</v>
      </c>
      <c r="DO2" s="65">
        <f t="shared" si="0"/>
        <v>118</v>
      </c>
      <c r="DP2" s="65">
        <f t="shared" si="0"/>
        <v>119</v>
      </c>
      <c r="DQ2" s="65">
        <f t="shared" si="0"/>
        <v>120</v>
      </c>
      <c r="DR2" s="65">
        <f t="shared" si="0"/>
        <v>121</v>
      </c>
      <c r="DS2" s="65">
        <f t="shared" si="0"/>
        <v>122</v>
      </c>
      <c r="DT2" s="65">
        <f t="shared" si="0"/>
        <v>123</v>
      </c>
      <c r="DU2" s="65">
        <f t="shared" si="0"/>
        <v>124</v>
      </c>
      <c r="DV2" s="65">
        <f t="shared" si="0"/>
        <v>125</v>
      </c>
      <c r="DW2" s="65">
        <f t="shared" si="0"/>
        <v>126</v>
      </c>
      <c r="DX2" s="65">
        <f t="shared" si="0"/>
        <v>127</v>
      </c>
      <c r="DY2" s="65">
        <f t="shared" si="0"/>
        <v>128</v>
      </c>
      <c r="DZ2" s="65">
        <f t="shared" si="0"/>
        <v>129</v>
      </c>
      <c r="EA2" s="65">
        <f t="shared" si="0"/>
        <v>130</v>
      </c>
      <c r="EB2" s="65">
        <f t="shared" si="0"/>
        <v>131</v>
      </c>
      <c r="EC2" s="65">
        <f t="shared" si="0"/>
        <v>132</v>
      </c>
      <c r="ED2" s="65">
        <f t="shared" si="0"/>
        <v>133</v>
      </c>
      <c r="EE2" s="65">
        <f t="shared" si="0"/>
        <v>134</v>
      </c>
      <c r="EF2" s="65">
        <f t="shared" si="0"/>
        <v>135</v>
      </c>
      <c r="EG2" s="65">
        <f t="shared" si="0"/>
        <v>136</v>
      </c>
      <c r="EH2" s="65">
        <f t="shared" si="0"/>
        <v>137</v>
      </c>
      <c r="EI2" s="65">
        <f t="shared" si="0"/>
        <v>138</v>
      </c>
      <c r="EJ2" s="65">
        <f t="shared" si="0"/>
        <v>139</v>
      </c>
      <c r="EK2" s="65">
        <f t="shared" si="0"/>
        <v>140</v>
      </c>
      <c r="EL2" s="65">
        <f t="shared" si="0"/>
        <v>141</v>
      </c>
      <c r="EM2" s="65">
        <f t="shared" si="0"/>
        <v>142</v>
      </c>
      <c r="EN2" s="65">
        <f t="shared" si="0"/>
        <v>143</v>
      </c>
    </row>
    <row r="3" spans="1:144">
      <c r="A3" s="65" t="s">
        <v>18</v>
      </c>
      <c r="B3" s="67" t="s">
        <v>50</v>
      </c>
      <c r="C3" s="67" t="s">
        <v>58</v>
      </c>
      <c r="D3" s="67" t="s">
        <v>59</v>
      </c>
      <c r="E3" s="67" t="s">
        <v>2</v>
      </c>
      <c r="F3" s="67" t="s">
        <v>1</v>
      </c>
      <c r="G3" s="67" t="s">
        <v>24</v>
      </c>
      <c r="H3" s="74" t="s">
        <v>29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81"/>
      <c r="X3" s="83" t="s">
        <v>54</v>
      </c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84"/>
      <c r="BY3" s="84"/>
      <c r="BZ3" s="84"/>
      <c r="CA3" s="84"/>
      <c r="CB3" s="84"/>
      <c r="CC3" s="84"/>
      <c r="CD3" s="84"/>
      <c r="CE3" s="84"/>
      <c r="CF3" s="84"/>
      <c r="CG3" s="84"/>
      <c r="CH3" s="84"/>
      <c r="CI3" s="84"/>
      <c r="CJ3" s="84"/>
      <c r="CK3" s="84"/>
      <c r="CL3" s="84"/>
      <c r="CM3" s="84"/>
      <c r="CN3" s="84"/>
      <c r="CO3" s="84"/>
      <c r="CP3" s="84"/>
      <c r="CQ3" s="84"/>
      <c r="CR3" s="84"/>
      <c r="CS3" s="84"/>
      <c r="CT3" s="84"/>
      <c r="CU3" s="84"/>
      <c r="CV3" s="84"/>
      <c r="CW3" s="84"/>
      <c r="CX3" s="84"/>
      <c r="CY3" s="84"/>
      <c r="CZ3" s="84"/>
      <c r="DA3" s="84"/>
      <c r="DB3" s="84"/>
      <c r="DC3" s="84"/>
      <c r="DD3" s="84"/>
      <c r="DE3" s="84"/>
      <c r="DF3" s="84"/>
      <c r="DG3" s="84"/>
      <c r="DH3" s="84" t="s">
        <v>8</v>
      </c>
      <c r="DI3" s="84"/>
      <c r="DJ3" s="84"/>
      <c r="DK3" s="84"/>
      <c r="DL3" s="84"/>
      <c r="DM3" s="84"/>
      <c r="DN3" s="84"/>
      <c r="DO3" s="84"/>
      <c r="DP3" s="84"/>
      <c r="DQ3" s="84"/>
      <c r="DR3" s="84"/>
      <c r="DS3" s="84"/>
      <c r="DT3" s="84"/>
      <c r="DU3" s="84"/>
      <c r="DV3" s="84"/>
      <c r="DW3" s="84"/>
      <c r="DX3" s="84"/>
      <c r="DY3" s="84"/>
      <c r="DZ3" s="84"/>
      <c r="EA3" s="84"/>
      <c r="EB3" s="84"/>
      <c r="EC3" s="84"/>
      <c r="ED3" s="84"/>
      <c r="EE3" s="84"/>
      <c r="EF3" s="84"/>
      <c r="EG3" s="84"/>
      <c r="EH3" s="84"/>
      <c r="EI3" s="84"/>
      <c r="EJ3" s="84"/>
      <c r="EK3" s="84"/>
      <c r="EL3" s="84"/>
      <c r="EM3" s="84"/>
      <c r="EN3" s="84"/>
    </row>
    <row r="4" spans="1:144">
      <c r="A4" s="65" t="s">
        <v>60</v>
      </c>
      <c r="B4" s="68"/>
      <c r="C4" s="68"/>
      <c r="D4" s="68"/>
      <c r="E4" s="68"/>
      <c r="F4" s="68"/>
      <c r="G4" s="68"/>
      <c r="H4" s="75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82"/>
      <c r="X4" s="84" t="s">
        <v>52</v>
      </c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 t="s">
        <v>44</v>
      </c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 t="s">
        <v>38</v>
      </c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 t="s">
        <v>62</v>
      </c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 t="s">
        <v>34</v>
      </c>
      <c r="BQ4" s="84"/>
      <c r="BR4" s="84"/>
      <c r="BS4" s="84"/>
      <c r="BT4" s="84"/>
      <c r="BU4" s="84"/>
      <c r="BV4" s="84"/>
      <c r="BW4" s="84"/>
      <c r="BX4" s="84"/>
      <c r="BY4" s="84"/>
      <c r="BZ4" s="84"/>
      <c r="CA4" s="84" t="s">
        <v>63</v>
      </c>
      <c r="CB4" s="84"/>
      <c r="CC4" s="84"/>
      <c r="CD4" s="84"/>
      <c r="CE4" s="84"/>
      <c r="CF4" s="84"/>
      <c r="CG4" s="84"/>
      <c r="CH4" s="84"/>
      <c r="CI4" s="84"/>
      <c r="CJ4" s="84"/>
      <c r="CK4" s="84"/>
      <c r="CL4" s="84" t="s">
        <v>65</v>
      </c>
      <c r="CM4" s="84"/>
      <c r="CN4" s="84"/>
      <c r="CO4" s="84"/>
      <c r="CP4" s="84"/>
      <c r="CQ4" s="84"/>
      <c r="CR4" s="84"/>
      <c r="CS4" s="84"/>
      <c r="CT4" s="84"/>
      <c r="CU4" s="84"/>
      <c r="CV4" s="84"/>
      <c r="CW4" s="84" t="s">
        <v>66</v>
      </c>
      <c r="CX4" s="84"/>
      <c r="CY4" s="84"/>
      <c r="CZ4" s="84"/>
      <c r="DA4" s="84"/>
      <c r="DB4" s="84"/>
      <c r="DC4" s="84"/>
      <c r="DD4" s="84"/>
      <c r="DE4" s="84"/>
      <c r="DF4" s="84"/>
      <c r="DG4" s="84"/>
      <c r="DH4" s="84" t="s">
        <v>67</v>
      </c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 t="s">
        <v>61</v>
      </c>
      <c r="DT4" s="84"/>
      <c r="DU4" s="84"/>
      <c r="DV4" s="84"/>
      <c r="DW4" s="84"/>
      <c r="DX4" s="84"/>
      <c r="DY4" s="84"/>
      <c r="DZ4" s="84"/>
      <c r="EA4" s="84"/>
      <c r="EB4" s="84"/>
      <c r="EC4" s="84"/>
      <c r="ED4" s="84" t="s">
        <v>68</v>
      </c>
      <c r="EE4" s="84"/>
      <c r="EF4" s="84"/>
      <c r="EG4" s="84"/>
      <c r="EH4" s="84"/>
      <c r="EI4" s="84"/>
      <c r="EJ4" s="84"/>
      <c r="EK4" s="84"/>
      <c r="EL4" s="84"/>
      <c r="EM4" s="84"/>
      <c r="EN4" s="84"/>
    </row>
    <row r="5" spans="1:144">
      <c r="A5" s="65" t="s">
        <v>27</v>
      </c>
      <c r="B5" s="69"/>
      <c r="C5" s="69"/>
      <c r="D5" s="69"/>
      <c r="E5" s="69"/>
      <c r="F5" s="69"/>
      <c r="G5" s="69"/>
      <c r="H5" s="76" t="s">
        <v>57</v>
      </c>
      <c r="I5" s="76" t="s">
        <v>69</v>
      </c>
      <c r="J5" s="76" t="s">
        <v>70</v>
      </c>
      <c r="K5" s="76" t="s">
        <v>71</v>
      </c>
      <c r="L5" s="76" t="s">
        <v>72</v>
      </c>
      <c r="M5" s="76" t="s">
        <v>3</v>
      </c>
      <c r="N5" s="76" t="s">
        <v>73</v>
      </c>
      <c r="O5" s="76" t="s">
        <v>74</v>
      </c>
      <c r="P5" s="76" t="s">
        <v>75</v>
      </c>
      <c r="Q5" s="76" t="s">
        <v>76</v>
      </c>
      <c r="R5" s="76" t="s">
        <v>77</v>
      </c>
      <c r="S5" s="76" t="s">
        <v>78</v>
      </c>
      <c r="T5" s="76" t="s">
        <v>64</v>
      </c>
      <c r="U5" s="76" t="s">
        <v>79</v>
      </c>
      <c r="V5" s="76" t="s">
        <v>80</v>
      </c>
      <c r="W5" s="76" t="s">
        <v>81</v>
      </c>
      <c r="X5" s="76" t="s">
        <v>82</v>
      </c>
      <c r="Y5" s="76" t="s">
        <v>83</v>
      </c>
      <c r="Z5" s="76" t="s">
        <v>84</v>
      </c>
      <c r="AA5" s="76" t="s">
        <v>85</v>
      </c>
      <c r="AB5" s="76" t="s">
        <v>86</v>
      </c>
      <c r="AC5" s="76" t="s">
        <v>88</v>
      </c>
      <c r="AD5" s="76" t="s">
        <v>89</v>
      </c>
      <c r="AE5" s="76" t="s">
        <v>90</v>
      </c>
      <c r="AF5" s="76" t="s">
        <v>91</v>
      </c>
      <c r="AG5" s="76" t="s">
        <v>92</v>
      </c>
      <c r="AH5" s="76" t="s">
        <v>43</v>
      </c>
      <c r="AI5" s="76" t="s">
        <v>82</v>
      </c>
      <c r="AJ5" s="76" t="s">
        <v>83</v>
      </c>
      <c r="AK5" s="76" t="s">
        <v>84</v>
      </c>
      <c r="AL5" s="76" t="s">
        <v>85</v>
      </c>
      <c r="AM5" s="76" t="s">
        <v>86</v>
      </c>
      <c r="AN5" s="76" t="s">
        <v>88</v>
      </c>
      <c r="AO5" s="76" t="s">
        <v>89</v>
      </c>
      <c r="AP5" s="76" t="s">
        <v>90</v>
      </c>
      <c r="AQ5" s="76" t="s">
        <v>91</v>
      </c>
      <c r="AR5" s="76" t="s">
        <v>92</v>
      </c>
      <c r="AS5" s="76" t="s">
        <v>87</v>
      </c>
      <c r="AT5" s="76" t="s">
        <v>82</v>
      </c>
      <c r="AU5" s="76" t="s">
        <v>83</v>
      </c>
      <c r="AV5" s="76" t="s">
        <v>84</v>
      </c>
      <c r="AW5" s="76" t="s">
        <v>85</v>
      </c>
      <c r="AX5" s="76" t="s">
        <v>86</v>
      </c>
      <c r="AY5" s="76" t="s">
        <v>88</v>
      </c>
      <c r="AZ5" s="76" t="s">
        <v>89</v>
      </c>
      <c r="BA5" s="76" t="s">
        <v>90</v>
      </c>
      <c r="BB5" s="76" t="s">
        <v>91</v>
      </c>
      <c r="BC5" s="76" t="s">
        <v>92</v>
      </c>
      <c r="BD5" s="76" t="s">
        <v>87</v>
      </c>
      <c r="BE5" s="76" t="s">
        <v>82</v>
      </c>
      <c r="BF5" s="76" t="s">
        <v>83</v>
      </c>
      <c r="BG5" s="76" t="s">
        <v>84</v>
      </c>
      <c r="BH5" s="76" t="s">
        <v>85</v>
      </c>
      <c r="BI5" s="76" t="s">
        <v>86</v>
      </c>
      <c r="BJ5" s="76" t="s">
        <v>88</v>
      </c>
      <c r="BK5" s="76" t="s">
        <v>89</v>
      </c>
      <c r="BL5" s="76" t="s">
        <v>90</v>
      </c>
      <c r="BM5" s="76" t="s">
        <v>91</v>
      </c>
      <c r="BN5" s="76" t="s">
        <v>92</v>
      </c>
      <c r="BO5" s="76" t="s">
        <v>87</v>
      </c>
      <c r="BP5" s="76" t="s">
        <v>82</v>
      </c>
      <c r="BQ5" s="76" t="s">
        <v>83</v>
      </c>
      <c r="BR5" s="76" t="s">
        <v>84</v>
      </c>
      <c r="BS5" s="76" t="s">
        <v>85</v>
      </c>
      <c r="BT5" s="76" t="s">
        <v>86</v>
      </c>
      <c r="BU5" s="76" t="s">
        <v>88</v>
      </c>
      <c r="BV5" s="76" t="s">
        <v>89</v>
      </c>
      <c r="BW5" s="76" t="s">
        <v>90</v>
      </c>
      <c r="BX5" s="76" t="s">
        <v>91</v>
      </c>
      <c r="BY5" s="76" t="s">
        <v>92</v>
      </c>
      <c r="BZ5" s="76" t="s">
        <v>87</v>
      </c>
      <c r="CA5" s="76" t="s">
        <v>82</v>
      </c>
      <c r="CB5" s="76" t="s">
        <v>83</v>
      </c>
      <c r="CC5" s="76" t="s">
        <v>84</v>
      </c>
      <c r="CD5" s="76" t="s">
        <v>85</v>
      </c>
      <c r="CE5" s="76" t="s">
        <v>86</v>
      </c>
      <c r="CF5" s="76" t="s">
        <v>88</v>
      </c>
      <c r="CG5" s="76" t="s">
        <v>89</v>
      </c>
      <c r="CH5" s="76" t="s">
        <v>90</v>
      </c>
      <c r="CI5" s="76" t="s">
        <v>91</v>
      </c>
      <c r="CJ5" s="76" t="s">
        <v>92</v>
      </c>
      <c r="CK5" s="76" t="s">
        <v>87</v>
      </c>
      <c r="CL5" s="76" t="s">
        <v>82</v>
      </c>
      <c r="CM5" s="76" t="s">
        <v>83</v>
      </c>
      <c r="CN5" s="76" t="s">
        <v>84</v>
      </c>
      <c r="CO5" s="76" t="s">
        <v>85</v>
      </c>
      <c r="CP5" s="76" t="s">
        <v>86</v>
      </c>
      <c r="CQ5" s="76" t="s">
        <v>88</v>
      </c>
      <c r="CR5" s="76" t="s">
        <v>89</v>
      </c>
      <c r="CS5" s="76" t="s">
        <v>90</v>
      </c>
      <c r="CT5" s="76" t="s">
        <v>91</v>
      </c>
      <c r="CU5" s="76" t="s">
        <v>92</v>
      </c>
      <c r="CV5" s="76" t="s">
        <v>87</v>
      </c>
      <c r="CW5" s="76" t="s">
        <v>82</v>
      </c>
      <c r="CX5" s="76" t="s">
        <v>83</v>
      </c>
      <c r="CY5" s="76" t="s">
        <v>84</v>
      </c>
      <c r="CZ5" s="76" t="s">
        <v>85</v>
      </c>
      <c r="DA5" s="76" t="s">
        <v>86</v>
      </c>
      <c r="DB5" s="76" t="s">
        <v>88</v>
      </c>
      <c r="DC5" s="76" t="s">
        <v>89</v>
      </c>
      <c r="DD5" s="76" t="s">
        <v>90</v>
      </c>
      <c r="DE5" s="76" t="s">
        <v>91</v>
      </c>
      <c r="DF5" s="76" t="s">
        <v>92</v>
      </c>
      <c r="DG5" s="76" t="s">
        <v>87</v>
      </c>
      <c r="DH5" s="76" t="s">
        <v>82</v>
      </c>
      <c r="DI5" s="76" t="s">
        <v>83</v>
      </c>
      <c r="DJ5" s="76" t="s">
        <v>84</v>
      </c>
      <c r="DK5" s="76" t="s">
        <v>85</v>
      </c>
      <c r="DL5" s="76" t="s">
        <v>86</v>
      </c>
      <c r="DM5" s="76" t="s">
        <v>88</v>
      </c>
      <c r="DN5" s="76" t="s">
        <v>89</v>
      </c>
      <c r="DO5" s="76" t="s">
        <v>90</v>
      </c>
      <c r="DP5" s="76" t="s">
        <v>91</v>
      </c>
      <c r="DQ5" s="76" t="s">
        <v>92</v>
      </c>
      <c r="DR5" s="76" t="s">
        <v>87</v>
      </c>
      <c r="DS5" s="76" t="s">
        <v>82</v>
      </c>
      <c r="DT5" s="76" t="s">
        <v>83</v>
      </c>
      <c r="DU5" s="76" t="s">
        <v>84</v>
      </c>
      <c r="DV5" s="76" t="s">
        <v>85</v>
      </c>
      <c r="DW5" s="76" t="s">
        <v>86</v>
      </c>
      <c r="DX5" s="76" t="s">
        <v>88</v>
      </c>
      <c r="DY5" s="76" t="s">
        <v>89</v>
      </c>
      <c r="DZ5" s="76" t="s">
        <v>90</v>
      </c>
      <c r="EA5" s="76" t="s">
        <v>91</v>
      </c>
      <c r="EB5" s="76" t="s">
        <v>92</v>
      </c>
      <c r="EC5" s="76" t="s">
        <v>87</v>
      </c>
      <c r="ED5" s="76" t="s">
        <v>82</v>
      </c>
      <c r="EE5" s="76" t="s">
        <v>83</v>
      </c>
      <c r="EF5" s="76" t="s">
        <v>84</v>
      </c>
      <c r="EG5" s="76" t="s">
        <v>85</v>
      </c>
      <c r="EH5" s="76" t="s">
        <v>86</v>
      </c>
      <c r="EI5" s="76" t="s">
        <v>88</v>
      </c>
      <c r="EJ5" s="76" t="s">
        <v>89</v>
      </c>
      <c r="EK5" s="76" t="s">
        <v>90</v>
      </c>
      <c r="EL5" s="76" t="s">
        <v>91</v>
      </c>
      <c r="EM5" s="76" t="s">
        <v>92</v>
      </c>
      <c r="EN5" s="76" t="s">
        <v>87</v>
      </c>
    </row>
    <row r="6" spans="1:144" s="64" customFormat="1">
      <c r="A6" s="65" t="s">
        <v>93</v>
      </c>
      <c r="B6" s="70">
        <f t="shared" ref="B6:W6" si="1">B7</f>
        <v>2023</v>
      </c>
      <c r="C6" s="70">
        <f t="shared" si="1"/>
        <v>52132</v>
      </c>
      <c r="D6" s="70">
        <f t="shared" si="1"/>
        <v>46</v>
      </c>
      <c r="E6" s="70">
        <f t="shared" si="1"/>
        <v>1</v>
      </c>
      <c r="F6" s="70">
        <f t="shared" si="1"/>
        <v>0</v>
      </c>
      <c r="G6" s="70">
        <f t="shared" si="1"/>
        <v>1</v>
      </c>
      <c r="H6" s="70" t="str">
        <f t="shared" si="1"/>
        <v>秋田県　北秋田市</v>
      </c>
      <c r="I6" s="70" t="str">
        <f t="shared" si="1"/>
        <v>法適用</v>
      </c>
      <c r="J6" s="70" t="str">
        <f t="shared" si="1"/>
        <v>水道事業</v>
      </c>
      <c r="K6" s="70" t="str">
        <f t="shared" si="1"/>
        <v>末端給水事業</v>
      </c>
      <c r="L6" s="70" t="str">
        <f t="shared" si="1"/>
        <v>A6</v>
      </c>
      <c r="M6" s="70" t="str">
        <f t="shared" si="1"/>
        <v>非設置</v>
      </c>
      <c r="N6" s="79" t="str">
        <f t="shared" si="1"/>
        <v>-</v>
      </c>
      <c r="O6" s="79">
        <f t="shared" si="1"/>
        <v>69.260000000000005</v>
      </c>
      <c r="P6" s="79">
        <f t="shared" si="1"/>
        <v>93.66</v>
      </c>
      <c r="Q6" s="79">
        <f t="shared" si="1"/>
        <v>2560</v>
      </c>
      <c r="R6" s="79">
        <f t="shared" si="1"/>
        <v>28536</v>
      </c>
      <c r="S6" s="79">
        <f t="shared" si="1"/>
        <v>1152.76</v>
      </c>
      <c r="T6" s="79">
        <f t="shared" si="1"/>
        <v>24.75</v>
      </c>
      <c r="U6" s="79">
        <f t="shared" si="1"/>
        <v>26454</v>
      </c>
      <c r="V6" s="79">
        <f t="shared" si="1"/>
        <v>112.3</v>
      </c>
      <c r="W6" s="79">
        <f t="shared" si="1"/>
        <v>235.57</v>
      </c>
      <c r="X6" s="85">
        <f t="shared" ref="X6:AG6" si="2">IF(X7="",NA(),X7)</f>
        <v>95.9</v>
      </c>
      <c r="Y6" s="85">
        <f t="shared" si="2"/>
        <v>98.23</v>
      </c>
      <c r="Z6" s="85">
        <f t="shared" si="2"/>
        <v>99.08</v>
      </c>
      <c r="AA6" s="85">
        <f t="shared" si="2"/>
        <v>99.75</v>
      </c>
      <c r="AB6" s="85">
        <f t="shared" si="2"/>
        <v>97.16</v>
      </c>
      <c r="AC6" s="85">
        <f t="shared" si="2"/>
        <v>108.61</v>
      </c>
      <c r="AD6" s="85">
        <f t="shared" si="2"/>
        <v>108.35</v>
      </c>
      <c r="AE6" s="85">
        <f t="shared" si="2"/>
        <v>108.84</v>
      </c>
      <c r="AF6" s="85">
        <f t="shared" si="2"/>
        <v>105.92</v>
      </c>
      <c r="AG6" s="85">
        <f t="shared" si="2"/>
        <v>106.01</v>
      </c>
      <c r="AH6" s="79" t="str">
        <f>IF(AH7="","",IF(AH7="-","【-】","【"&amp;SUBSTITUTE(TEXT(AH7,"#,##0.00"),"-","△")&amp;"】"))</f>
        <v>【108.24】</v>
      </c>
      <c r="AI6" s="79">
        <f t="shared" ref="AI6:AR6" si="3">IF(AI7="",NA(),AI7)</f>
        <v>0</v>
      </c>
      <c r="AJ6" s="79">
        <f t="shared" si="3"/>
        <v>0</v>
      </c>
      <c r="AK6" s="79">
        <f t="shared" si="3"/>
        <v>0</v>
      </c>
      <c r="AL6" s="79">
        <f t="shared" si="3"/>
        <v>0</v>
      </c>
      <c r="AM6" s="79">
        <f t="shared" si="3"/>
        <v>0</v>
      </c>
      <c r="AN6" s="85">
        <f t="shared" si="3"/>
        <v>3.59</v>
      </c>
      <c r="AO6" s="85">
        <f t="shared" si="3"/>
        <v>3.98</v>
      </c>
      <c r="AP6" s="85">
        <f t="shared" si="3"/>
        <v>6.02</v>
      </c>
      <c r="AQ6" s="85">
        <f t="shared" si="3"/>
        <v>7.78</v>
      </c>
      <c r="AR6" s="85">
        <f t="shared" si="3"/>
        <v>9.59</v>
      </c>
      <c r="AS6" s="79" t="str">
        <f>IF(AS7="","",IF(AS7="-","【-】","【"&amp;SUBSTITUTE(TEXT(AS7,"#,##0.00"),"-","△")&amp;"】"))</f>
        <v>【1.50】</v>
      </c>
      <c r="AT6" s="85">
        <f t="shared" ref="AT6:BC6" si="4">IF(AT7="",NA(),AT7)</f>
        <v>203.54</v>
      </c>
      <c r="AU6" s="85">
        <f t="shared" si="4"/>
        <v>486</v>
      </c>
      <c r="AV6" s="85">
        <f t="shared" si="4"/>
        <v>505.61</v>
      </c>
      <c r="AW6" s="85">
        <f t="shared" si="4"/>
        <v>570.5</v>
      </c>
      <c r="AX6" s="85">
        <f t="shared" si="4"/>
        <v>598.64</v>
      </c>
      <c r="AY6" s="85">
        <f t="shared" si="4"/>
        <v>379.08</v>
      </c>
      <c r="AZ6" s="85">
        <f t="shared" si="4"/>
        <v>367.55</v>
      </c>
      <c r="BA6" s="85">
        <f t="shared" si="4"/>
        <v>378.56</v>
      </c>
      <c r="BB6" s="85">
        <f t="shared" si="4"/>
        <v>364.46</v>
      </c>
      <c r="BC6" s="85">
        <f t="shared" si="4"/>
        <v>338.89</v>
      </c>
      <c r="BD6" s="79" t="str">
        <f>IF(BD7="","",IF(BD7="-","【-】","【"&amp;SUBSTITUTE(TEXT(BD7,"#,##0.00"),"-","△")&amp;"】"))</f>
        <v>【243.36】</v>
      </c>
      <c r="BE6" s="85">
        <f t="shared" ref="BE6:BN6" si="5">IF(BE7="",NA(),BE7)</f>
        <v>742.98</v>
      </c>
      <c r="BF6" s="85">
        <f t="shared" si="5"/>
        <v>690.98</v>
      </c>
      <c r="BG6" s="85">
        <f t="shared" si="5"/>
        <v>642.78</v>
      </c>
      <c r="BH6" s="85">
        <f t="shared" si="5"/>
        <v>601.42999999999995</v>
      </c>
      <c r="BI6" s="85">
        <f t="shared" si="5"/>
        <v>565.87</v>
      </c>
      <c r="BJ6" s="85">
        <f t="shared" si="5"/>
        <v>398.98</v>
      </c>
      <c r="BK6" s="85">
        <f t="shared" si="5"/>
        <v>418.68</v>
      </c>
      <c r="BL6" s="85">
        <f t="shared" si="5"/>
        <v>395.68</v>
      </c>
      <c r="BM6" s="85">
        <f t="shared" si="5"/>
        <v>403.72</v>
      </c>
      <c r="BN6" s="85">
        <f t="shared" si="5"/>
        <v>400.21</v>
      </c>
      <c r="BO6" s="79" t="str">
        <f>IF(BO7="","",IF(BO7="-","【-】","【"&amp;SUBSTITUTE(TEXT(BO7,"#,##0.00"),"-","△")&amp;"】"))</f>
        <v>【265.93】</v>
      </c>
      <c r="BP6" s="85">
        <f t="shared" ref="BP6:BY6" si="6">IF(BP7="",NA(),BP7)</f>
        <v>88.82</v>
      </c>
      <c r="BQ6" s="85">
        <f t="shared" si="6"/>
        <v>79.209999999999994</v>
      </c>
      <c r="BR6" s="85">
        <f t="shared" si="6"/>
        <v>81.13</v>
      </c>
      <c r="BS6" s="85">
        <f t="shared" si="6"/>
        <v>81.790000000000006</v>
      </c>
      <c r="BT6" s="85">
        <f t="shared" si="6"/>
        <v>80.73</v>
      </c>
      <c r="BU6" s="85">
        <f t="shared" si="6"/>
        <v>98.64</v>
      </c>
      <c r="BV6" s="85">
        <f t="shared" si="6"/>
        <v>94.78</v>
      </c>
      <c r="BW6" s="85">
        <f t="shared" si="6"/>
        <v>97.59</v>
      </c>
      <c r="BX6" s="85">
        <f t="shared" si="6"/>
        <v>92.17</v>
      </c>
      <c r="BY6" s="85">
        <f t="shared" si="6"/>
        <v>92.83</v>
      </c>
      <c r="BZ6" s="79" t="str">
        <f>IF(BZ7="","",IF(BZ7="-","【-】","【"&amp;SUBSTITUTE(TEXT(BZ7,"#,##0.00"),"-","△")&amp;"】"))</f>
        <v>【97.82】</v>
      </c>
      <c r="CA6" s="85">
        <f t="shared" ref="CA6:CJ6" si="7">IF(CA7="",NA(),CA7)</f>
        <v>204.75</v>
      </c>
      <c r="CB6" s="85">
        <f t="shared" si="7"/>
        <v>230.06</v>
      </c>
      <c r="CC6" s="85">
        <f t="shared" si="7"/>
        <v>224.96</v>
      </c>
      <c r="CD6" s="85">
        <f t="shared" si="7"/>
        <v>223.62</v>
      </c>
      <c r="CE6" s="85">
        <f t="shared" si="7"/>
        <v>227.02</v>
      </c>
      <c r="CF6" s="85">
        <f t="shared" si="7"/>
        <v>178.92</v>
      </c>
      <c r="CG6" s="85">
        <f t="shared" si="7"/>
        <v>181.3</v>
      </c>
      <c r="CH6" s="85">
        <f t="shared" si="7"/>
        <v>181.71</v>
      </c>
      <c r="CI6" s="85">
        <f t="shared" si="7"/>
        <v>188.51</v>
      </c>
      <c r="CJ6" s="85">
        <f t="shared" si="7"/>
        <v>189.43</v>
      </c>
      <c r="CK6" s="79" t="str">
        <f>IF(CK7="","",IF(CK7="-","【-】","【"&amp;SUBSTITUTE(TEXT(CK7,"#,##0.00"),"-","△")&amp;"】"))</f>
        <v>【177.56】</v>
      </c>
      <c r="CL6" s="85">
        <f t="shared" ref="CL6:CU6" si="8">IF(CL7="",NA(),CL7)</f>
        <v>82.71</v>
      </c>
      <c r="CM6" s="85">
        <f t="shared" si="8"/>
        <v>80.31</v>
      </c>
      <c r="CN6" s="85">
        <f t="shared" si="8"/>
        <v>78.64</v>
      </c>
      <c r="CO6" s="85">
        <f t="shared" si="8"/>
        <v>77.010000000000005</v>
      </c>
      <c r="CP6" s="85">
        <f t="shared" si="8"/>
        <v>75.53</v>
      </c>
      <c r="CQ6" s="85">
        <f t="shared" si="8"/>
        <v>55.14</v>
      </c>
      <c r="CR6" s="85">
        <f t="shared" si="8"/>
        <v>55.89</v>
      </c>
      <c r="CS6" s="85">
        <f t="shared" si="8"/>
        <v>55.72</v>
      </c>
      <c r="CT6" s="85">
        <f t="shared" si="8"/>
        <v>55.31</v>
      </c>
      <c r="CU6" s="85">
        <f t="shared" si="8"/>
        <v>55.14</v>
      </c>
      <c r="CV6" s="79" t="str">
        <f>IF(CV7="","",IF(CV7="-","【-】","【"&amp;SUBSTITUTE(TEXT(CV7,"#,##0.00"),"-","△")&amp;"】"))</f>
        <v>【59.81】</v>
      </c>
      <c r="CW6" s="85">
        <f t="shared" ref="CW6:DF6" si="9">IF(CW7="",NA(),CW7)</f>
        <v>69.22</v>
      </c>
      <c r="CX6" s="85">
        <f t="shared" si="9"/>
        <v>70.87</v>
      </c>
      <c r="CY6" s="85">
        <f t="shared" si="9"/>
        <v>71.23</v>
      </c>
      <c r="CZ6" s="85">
        <f t="shared" si="9"/>
        <v>70.48</v>
      </c>
      <c r="DA6" s="85">
        <f t="shared" si="9"/>
        <v>70.510000000000005</v>
      </c>
      <c r="DB6" s="85">
        <f t="shared" si="9"/>
        <v>81.39</v>
      </c>
      <c r="DC6" s="85">
        <f t="shared" si="9"/>
        <v>81.27</v>
      </c>
      <c r="DD6" s="85">
        <f t="shared" si="9"/>
        <v>81.260000000000005</v>
      </c>
      <c r="DE6" s="85">
        <f t="shared" si="9"/>
        <v>80.36</v>
      </c>
      <c r="DF6" s="85">
        <f t="shared" si="9"/>
        <v>80.13</v>
      </c>
      <c r="DG6" s="79" t="str">
        <f>IF(DG7="","",IF(DG7="-","【-】","【"&amp;SUBSTITUTE(TEXT(DG7,"#,##0.00"),"-","△")&amp;"】"))</f>
        <v>【89.42】</v>
      </c>
      <c r="DH6" s="85">
        <f t="shared" ref="DH6:DQ6" si="10">IF(DH7="",NA(),DH7)</f>
        <v>13.96</v>
      </c>
      <c r="DI6" s="85">
        <f t="shared" si="10"/>
        <v>18.18</v>
      </c>
      <c r="DJ6" s="85">
        <f t="shared" si="10"/>
        <v>22.22</v>
      </c>
      <c r="DK6" s="85">
        <f t="shared" si="10"/>
        <v>25.81</v>
      </c>
      <c r="DL6" s="85">
        <f t="shared" si="10"/>
        <v>28.95</v>
      </c>
      <c r="DM6" s="85">
        <f t="shared" si="10"/>
        <v>49.92</v>
      </c>
      <c r="DN6" s="85">
        <f t="shared" si="10"/>
        <v>50.63</v>
      </c>
      <c r="DO6" s="85">
        <f t="shared" si="10"/>
        <v>51.29</v>
      </c>
      <c r="DP6" s="85">
        <f t="shared" si="10"/>
        <v>52.2</v>
      </c>
      <c r="DQ6" s="85">
        <f t="shared" si="10"/>
        <v>52.7</v>
      </c>
      <c r="DR6" s="79" t="str">
        <f>IF(DR7="","",IF(DR7="-","【-】","【"&amp;SUBSTITUTE(TEXT(DR7,"#,##0.00"),"-","△")&amp;"】"))</f>
        <v>【52.02】</v>
      </c>
      <c r="DS6" s="85">
        <f t="shared" ref="DS6:EB6" si="11">IF(DS7="",NA(),DS7)</f>
        <v>34.090000000000003</v>
      </c>
      <c r="DT6" s="85">
        <f t="shared" si="11"/>
        <v>22.59</v>
      </c>
      <c r="DU6" s="85">
        <f t="shared" si="11"/>
        <v>35.01</v>
      </c>
      <c r="DV6" s="85">
        <f t="shared" si="11"/>
        <v>36.43</v>
      </c>
      <c r="DW6" s="85">
        <f t="shared" si="11"/>
        <v>50</v>
      </c>
      <c r="DX6" s="85">
        <f t="shared" si="11"/>
        <v>16.88</v>
      </c>
      <c r="DY6" s="85">
        <f t="shared" si="11"/>
        <v>18.28</v>
      </c>
      <c r="DZ6" s="85">
        <f t="shared" si="11"/>
        <v>19.61</v>
      </c>
      <c r="EA6" s="85">
        <f t="shared" si="11"/>
        <v>20.73</v>
      </c>
      <c r="EB6" s="85">
        <f t="shared" si="11"/>
        <v>22.86</v>
      </c>
      <c r="EC6" s="79" t="str">
        <f>IF(EC7="","",IF(EC7="-","【-】","【"&amp;SUBSTITUTE(TEXT(EC7,"#,##0.00"),"-","△")&amp;"】"))</f>
        <v>【25.37】</v>
      </c>
      <c r="ED6" s="85">
        <f t="shared" ref="ED6:EM6" si="12">IF(ED7="",NA(),ED7)</f>
        <v>0.23</v>
      </c>
      <c r="EE6" s="85">
        <f t="shared" si="12"/>
        <v>9.e-002</v>
      </c>
      <c r="EF6" s="85">
        <f t="shared" si="12"/>
        <v>0.1</v>
      </c>
      <c r="EG6" s="85">
        <f t="shared" si="12"/>
        <v>0.24</v>
      </c>
      <c r="EH6" s="85">
        <f t="shared" si="12"/>
        <v>0.25</v>
      </c>
      <c r="EI6" s="85">
        <f t="shared" si="12"/>
        <v>0.52</v>
      </c>
      <c r="EJ6" s="85">
        <f t="shared" si="12"/>
        <v>0.53</v>
      </c>
      <c r="EK6" s="85">
        <f t="shared" si="12"/>
        <v>0.48</v>
      </c>
      <c r="EL6" s="85">
        <f t="shared" si="12"/>
        <v>0.5</v>
      </c>
      <c r="EM6" s="85">
        <f t="shared" si="12"/>
        <v>0.41</v>
      </c>
      <c r="EN6" s="79" t="str">
        <f>IF(EN7="","",IF(EN7="-","【-】","【"&amp;SUBSTITUTE(TEXT(EN7,"#,##0.00"),"-","△")&amp;"】"))</f>
        <v>【0.62】</v>
      </c>
    </row>
    <row r="7" spans="1:144" s="64" customFormat="1">
      <c r="A7" s="65"/>
      <c r="B7" s="71">
        <v>2023</v>
      </c>
      <c r="C7" s="71">
        <v>52132</v>
      </c>
      <c r="D7" s="71">
        <v>46</v>
      </c>
      <c r="E7" s="71">
        <v>1</v>
      </c>
      <c r="F7" s="71">
        <v>0</v>
      </c>
      <c r="G7" s="71">
        <v>1</v>
      </c>
      <c r="H7" s="71" t="s">
        <v>94</v>
      </c>
      <c r="I7" s="71" t="s">
        <v>95</v>
      </c>
      <c r="J7" s="71" t="s">
        <v>96</v>
      </c>
      <c r="K7" s="71" t="s">
        <v>97</v>
      </c>
      <c r="L7" s="71" t="s">
        <v>98</v>
      </c>
      <c r="M7" s="71" t="s">
        <v>13</v>
      </c>
      <c r="N7" s="80" t="s">
        <v>99</v>
      </c>
      <c r="O7" s="80">
        <v>69.260000000000005</v>
      </c>
      <c r="P7" s="80">
        <v>93.66</v>
      </c>
      <c r="Q7" s="80">
        <v>2560</v>
      </c>
      <c r="R7" s="80">
        <v>28536</v>
      </c>
      <c r="S7" s="80">
        <v>1152.76</v>
      </c>
      <c r="T7" s="80">
        <v>24.75</v>
      </c>
      <c r="U7" s="80">
        <v>26454</v>
      </c>
      <c r="V7" s="80">
        <v>112.3</v>
      </c>
      <c r="W7" s="80">
        <v>235.57</v>
      </c>
      <c r="X7" s="80">
        <v>95.9</v>
      </c>
      <c r="Y7" s="80">
        <v>98.23</v>
      </c>
      <c r="Z7" s="80">
        <v>99.08</v>
      </c>
      <c r="AA7" s="80">
        <v>99.75</v>
      </c>
      <c r="AB7" s="80">
        <v>97.16</v>
      </c>
      <c r="AC7" s="80">
        <v>108.61</v>
      </c>
      <c r="AD7" s="80">
        <v>108.35</v>
      </c>
      <c r="AE7" s="80">
        <v>108.84</v>
      </c>
      <c r="AF7" s="80">
        <v>105.92</v>
      </c>
      <c r="AG7" s="80">
        <v>106.01</v>
      </c>
      <c r="AH7" s="80">
        <v>108.24</v>
      </c>
      <c r="AI7" s="80">
        <v>0</v>
      </c>
      <c r="AJ7" s="80">
        <v>0</v>
      </c>
      <c r="AK7" s="80">
        <v>0</v>
      </c>
      <c r="AL7" s="80">
        <v>0</v>
      </c>
      <c r="AM7" s="80">
        <v>0</v>
      </c>
      <c r="AN7" s="80">
        <v>3.59</v>
      </c>
      <c r="AO7" s="80">
        <v>3.98</v>
      </c>
      <c r="AP7" s="80">
        <v>6.02</v>
      </c>
      <c r="AQ7" s="80">
        <v>7.78</v>
      </c>
      <c r="AR7" s="80">
        <v>9.59</v>
      </c>
      <c r="AS7" s="80">
        <v>1.5</v>
      </c>
      <c r="AT7" s="80">
        <v>203.54</v>
      </c>
      <c r="AU7" s="80">
        <v>486</v>
      </c>
      <c r="AV7" s="80">
        <v>505.61</v>
      </c>
      <c r="AW7" s="80">
        <v>570.5</v>
      </c>
      <c r="AX7" s="80">
        <v>598.64</v>
      </c>
      <c r="AY7" s="80">
        <v>379.08</v>
      </c>
      <c r="AZ7" s="80">
        <v>367.55</v>
      </c>
      <c r="BA7" s="80">
        <v>378.56</v>
      </c>
      <c r="BB7" s="80">
        <v>364.46</v>
      </c>
      <c r="BC7" s="80">
        <v>338.89</v>
      </c>
      <c r="BD7" s="80">
        <v>243.36</v>
      </c>
      <c r="BE7" s="80">
        <v>742.98</v>
      </c>
      <c r="BF7" s="80">
        <v>690.98</v>
      </c>
      <c r="BG7" s="80">
        <v>642.78</v>
      </c>
      <c r="BH7" s="80">
        <v>601.42999999999995</v>
      </c>
      <c r="BI7" s="80">
        <v>565.87</v>
      </c>
      <c r="BJ7" s="80">
        <v>398.98</v>
      </c>
      <c r="BK7" s="80">
        <v>418.68</v>
      </c>
      <c r="BL7" s="80">
        <v>395.68</v>
      </c>
      <c r="BM7" s="80">
        <v>403.72</v>
      </c>
      <c r="BN7" s="80">
        <v>400.21</v>
      </c>
      <c r="BO7" s="80">
        <v>265.93</v>
      </c>
      <c r="BP7" s="80">
        <v>88.82</v>
      </c>
      <c r="BQ7" s="80">
        <v>79.209999999999994</v>
      </c>
      <c r="BR7" s="80">
        <v>81.13</v>
      </c>
      <c r="BS7" s="80">
        <v>81.790000000000006</v>
      </c>
      <c r="BT7" s="80">
        <v>80.73</v>
      </c>
      <c r="BU7" s="80">
        <v>98.64</v>
      </c>
      <c r="BV7" s="80">
        <v>94.78</v>
      </c>
      <c r="BW7" s="80">
        <v>97.59</v>
      </c>
      <c r="BX7" s="80">
        <v>92.17</v>
      </c>
      <c r="BY7" s="80">
        <v>92.83</v>
      </c>
      <c r="BZ7" s="80">
        <v>97.82</v>
      </c>
      <c r="CA7" s="80">
        <v>204.75</v>
      </c>
      <c r="CB7" s="80">
        <v>230.06</v>
      </c>
      <c r="CC7" s="80">
        <v>224.96</v>
      </c>
      <c r="CD7" s="80">
        <v>223.62</v>
      </c>
      <c r="CE7" s="80">
        <v>227.02</v>
      </c>
      <c r="CF7" s="80">
        <v>178.92</v>
      </c>
      <c r="CG7" s="80">
        <v>181.3</v>
      </c>
      <c r="CH7" s="80">
        <v>181.71</v>
      </c>
      <c r="CI7" s="80">
        <v>188.51</v>
      </c>
      <c r="CJ7" s="80">
        <v>189.43</v>
      </c>
      <c r="CK7" s="80">
        <v>177.56</v>
      </c>
      <c r="CL7" s="80">
        <v>82.71</v>
      </c>
      <c r="CM7" s="80">
        <v>80.31</v>
      </c>
      <c r="CN7" s="80">
        <v>78.64</v>
      </c>
      <c r="CO7" s="80">
        <v>77.010000000000005</v>
      </c>
      <c r="CP7" s="80">
        <v>75.53</v>
      </c>
      <c r="CQ7" s="80">
        <v>55.14</v>
      </c>
      <c r="CR7" s="80">
        <v>55.89</v>
      </c>
      <c r="CS7" s="80">
        <v>55.72</v>
      </c>
      <c r="CT7" s="80">
        <v>55.31</v>
      </c>
      <c r="CU7" s="80">
        <v>55.14</v>
      </c>
      <c r="CV7" s="80">
        <v>59.81</v>
      </c>
      <c r="CW7" s="80">
        <v>69.22</v>
      </c>
      <c r="CX7" s="80">
        <v>70.87</v>
      </c>
      <c r="CY7" s="80">
        <v>71.23</v>
      </c>
      <c r="CZ7" s="80">
        <v>70.48</v>
      </c>
      <c r="DA7" s="80">
        <v>70.510000000000005</v>
      </c>
      <c r="DB7" s="80">
        <v>81.39</v>
      </c>
      <c r="DC7" s="80">
        <v>81.27</v>
      </c>
      <c r="DD7" s="80">
        <v>81.260000000000005</v>
      </c>
      <c r="DE7" s="80">
        <v>80.36</v>
      </c>
      <c r="DF7" s="80">
        <v>80.13</v>
      </c>
      <c r="DG7" s="80">
        <v>89.42</v>
      </c>
      <c r="DH7" s="80">
        <v>13.96</v>
      </c>
      <c r="DI7" s="80">
        <v>18.18</v>
      </c>
      <c r="DJ7" s="80">
        <v>22.22</v>
      </c>
      <c r="DK7" s="80">
        <v>25.81</v>
      </c>
      <c r="DL7" s="80">
        <v>28.95</v>
      </c>
      <c r="DM7" s="80">
        <v>49.92</v>
      </c>
      <c r="DN7" s="80">
        <v>50.63</v>
      </c>
      <c r="DO7" s="80">
        <v>51.29</v>
      </c>
      <c r="DP7" s="80">
        <v>52.2</v>
      </c>
      <c r="DQ7" s="80">
        <v>52.7</v>
      </c>
      <c r="DR7" s="80">
        <v>52.02</v>
      </c>
      <c r="DS7" s="80">
        <v>34.090000000000003</v>
      </c>
      <c r="DT7" s="80">
        <v>22.59</v>
      </c>
      <c r="DU7" s="80">
        <v>35.01</v>
      </c>
      <c r="DV7" s="80">
        <v>36.43</v>
      </c>
      <c r="DW7" s="80">
        <v>50</v>
      </c>
      <c r="DX7" s="80">
        <v>16.88</v>
      </c>
      <c r="DY7" s="80">
        <v>18.28</v>
      </c>
      <c r="DZ7" s="80">
        <v>19.61</v>
      </c>
      <c r="EA7" s="80">
        <v>20.73</v>
      </c>
      <c r="EB7" s="80">
        <v>22.86</v>
      </c>
      <c r="EC7" s="80">
        <v>25.37</v>
      </c>
      <c r="ED7" s="80">
        <v>0.23</v>
      </c>
      <c r="EE7" s="80">
        <v>9.e-002</v>
      </c>
      <c r="EF7" s="80">
        <v>0.1</v>
      </c>
      <c r="EG7" s="80">
        <v>0.24</v>
      </c>
      <c r="EH7" s="80">
        <v>0.25</v>
      </c>
      <c r="EI7" s="80">
        <v>0.52</v>
      </c>
      <c r="EJ7" s="80">
        <v>0.53</v>
      </c>
      <c r="EK7" s="80">
        <v>0.48</v>
      </c>
      <c r="EL7" s="80">
        <v>0.5</v>
      </c>
      <c r="EM7" s="80">
        <v>0.41</v>
      </c>
      <c r="EN7" s="80">
        <v>0.62</v>
      </c>
    </row>
    <row r="8" spans="1:144"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7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7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7"/>
      <c r="BE8" s="86"/>
      <c r="BF8" s="86"/>
      <c r="BG8" s="86"/>
      <c r="BH8" s="86"/>
      <c r="BI8" s="86"/>
      <c r="BJ8" s="86"/>
      <c r="BK8" s="86"/>
      <c r="BL8" s="86"/>
      <c r="BM8" s="86"/>
      <c r="BN8" s="86"/>
      <c r="BO8" s="87"/>
      <c r="BP8" s="86"/>
      <c r="BQ8" s="86"/>
      <c r="BR8" s="86"/>
      <c r="BS8" s="86"/>
      <c r="BT8" s="86"/>
      <c r="BU8" s="86"/>
      <c r="BV8" s="86"/>
      <c r="BW8" s="86"/>
      <c r="BX8" s="86"/>
      <c r="BY8" s="86"/>
      <c r="BZ8" s="87"/>
      <c r="CA8" s="86"/>
      <c r="CB8" s="86"/>
      <c r="CC8" s="86"/>
      <c r="CD8" s="86"/>
      <c r="CE8" s="86"/>
      <c r="CF8" s="86"/>
      <c r="CG8" s="86"/>
      <c r="CH8" s="86"/>
      <c r="CI8" s="86"/>
      <c r="CJ8" s="86"/>
      <c r="CK8" s="87"/>
      <c r="CL8" s="86"/>
      <c r="CM8" s="86"/>
      <c r="CN8" s="86"/>
      <c r="CO8" s="86"/>
      <c r="CP8" s="86"/>
      <c r="CQ8" s="86"/>
      <c r="CR8" s="86"/>
      <c r="CS8" s="86"/>
      <c r="CT8" s="86"/>
      <c r="CU8" s="86"/>
      <c r="CV8" s="87"/>
      <c r="CW8" s="86"/>
      <c r="CX8" s="86"/>
      <c r="CY8" s="86"/>
      <c r="CZ8" s="86"/>
      <c r="DA8" s="86"/>
      <c r="DB8" s="86"/>
      <c r="DC8" s="86"/>
      <c r="DD8" s="86"/>
      <c r="DE8" s="86"/>
      <c r="DF8" s="86"/>
      <c r="DG8" s="87"/>
      <c r="DH8" s="86"/>
      <c r="DI8" s="86"/>
      <c r="DJ8" s="86"/>
      <c r="DK8" s="86"/>
      <c r="DL8" s="86"/>
      <c r="DM8" s="86"/>
      <c r="DN8" s="86"/>
      <c r="DO8" s="86"/>
      <c r="DP8" s="86"/>
      <c r="DQ8" s="86"/>
      <c r="DR8" s="87"/>
      <c r="DS8" s="86"/>
      <c r="DT8" s="86"/>
      <c r="DU8" s="86"/>
      <c r="DV8" s="86"/>
      <c r="DW8" s="86"/>
      <c r="DX8" s="86"/>
      <c r="DY8" s="86"/>
      <c r="DZ8" s="86"/>
      <c r="EA8" s="86"/>
      <c r="EB8" s="86"/>
      <c r="EC8" s="87"/>
      <c r="ED8" s="86"/>
      <c r="EE8" s="86"/>
      <c r="EF8" s="86"/>
      <c r="EG8" s="86"/>
      <c r="EH8" s="86"/>
      <c r="EI8" s="86"/>
      <c r="EJ8" s="86"/>
      <c r="EK8" s="86"/>
      <c r="EL8" s="86"/>
      <c r="EM8" s="86"/>
      <c r="EN8" s="87"/>
    </row>
    <row r="9" spans="1:144">
      <c r="A9" s="66"/>
      <c r="B9" s="66" t="s">
        <v>100</v>
      </c>
      <c r="C9" s="66" t="s">
        <v>101</v>
      </c>
      <c r="D9" s="66" t="s">
        <v>102</v>
      </c>
      <c r="E9" s="66" t="s">
        <v>103</v>
      </c>
      <c r="F9" s="66" t="s">
        <v>104</v>
      </c>
      <c r="X9" s="86"/>
      <c r="Y9" s="86"/>
      <c r="Z9" s="86"/>
      <c r="AA9" s="86"/>
      <c r="AB9" s="86"/>
      <c r="AC9" s="86"/>
      <c r="AD9" s="86"/>
      <c r="AE9" s="86"/>
      <c r="AF9" s="86"/>
      <c r="AG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D9" s="86"/>
      <c r="EE9" s="86"/>
      <c r="EF9" s="86"/>
      <c r="EG9" s="86"/>
      <c r="EH9" s="86"/>
      <c r="EI9" s="86"/>
      <c r="EJ9" s="86"/>
      <c r="EK9" s="86"/>
      <c r="EL9" s="86"/>
      <c r="EM9" s="86"/>
    </row>
    <row r="10" spans="1:144">
      <c r="A10" s="66" t="s">
        <v>50</v>
      </c>
      <c r="B10" s="72">
        <f>DATEVALUE($B7-B11&amp;"/1/"&amp;B12)</f>
        <v>36892</v>
      </c>
      <c r="C10" s="72">
        <f>DATEVALUE($B7-C11&amp;"/1/"&amp;C12)</f>
        <v>37257</v>
      </c>
      <c r="D10" s="72">
        <f>DATEVALUE($B7-D11&amp;"/1/"&amp;D12)</f>
        <v>37622</v>
      </c>
      <c r="E10" s="72">
        <f>DATEVALUE($B7-E11&amp;"/1/"&amp;E12)</f>
        <v>37987</v>
      </c>
      <c r="F10" s="72">
        <f>DATEVALUE($B7-F11&amp;"/1/"&amp;F12)</f>
        <v>38353</v>
      </c>
    </row>
    <row r="11" spans="1:144">
      <c r="B11">
        <v>22</v>
      </c>
      <c r="C11">
        <v>21</v>
      </c>
      <c r="D11">
        <v>20</v>
      </c>
      <c r="E11">
        <v>19</v>
      </c>
      <c r="F11">
        <v>18</v>
      </c>
      <c r="G11" t="s">
        <v>105</v>
      </c>
    </row>
    <row r="12" spans="1:144">
      <c r="B12">
        <v>1</v>
      </c>
      <c r="C12">
        <v>1</v>
      </c>
      <c r="D12">
        <v>1</v>
      </c>
      <c r="E12">
        <v>1</v>
      </c>
      <c r="F12">
        <v>1</v>
      </c>
      <c r="G12" t="s">
        <v>106</v>
      </c>
    </row>
    <row r="13" spans="1:144">
      <c r="B13" t="s">
        <v>107</v>
      </c>
      <c r="C13" t="s">
        <v>107</v>
      </c>
      <c r="D13" t="s">
        <v>107</v>
      </c>
      <c r="E13" t="s">
        <v>107</v>
      </c>
      <c r="F13" t="s">
        <v>107</v>
      </c>
      <c r="G13" t="s">
        <v>108</v>
      </c>
    </row>
  </sheetData>
  <mergeCells count="14"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  <mergeCell ref="CW4:DG4"/>
    <mergeCell ref="DH4:DR4"/>
    <mergeCell ref="DS4:EC4"/>
    <mergeCell ref="ED4:EN4"/>
    <mergeCell ref="H3:W4"/>
  </mergeCells>
  <phoneticPr fontId="1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1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title>経営比較分析表</dc:title>
  <dc:creator>公営企業課</dc:creator>
  <cp:lastModifiedBy>日下部 祥太</cp:lastModifiedBy>
  <dcterms:created xsi:type="dcterms:W3CDTF">2025-01-24T06:44:49Z</dcterms:created>
  <dcterms:modified xsi:type="dcterms:W3CDTF">2025-01-28T01:59:30Z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2025-01-28T01:59:30Z</vt:filetime>
  </property>
</Properties>
</file>