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ALHnU0FHBWFhl5htMX2ZSlR8dG/wwjf1qDO223qdTBjHp3pxAvimLQJPKJXepGb/TYzvdU7x7kk5YErH8VhEFA==" workbookSaltValue="MG+ex8Zs+tiwETylvBQ15w==" workbookSpinCount="100000"/>
  <bookViews>
    <workbookView xWindow="0" yWindow="0" windowWidth="23040" windowHeight="9216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<sst xmlns="http://schemas.openxmlformats.org/spreadsheetml/2006/main" xmlns:r="http://schemas.openxmlformats.org/officeDocument/2006/relationships" count="111" uniqueCount="111">
  <si>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経営比較分析表（令和5年度決算）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</si>
  <si>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</si>
  <si>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</si>
  <si>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</si>
  <si>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</si>
  <si>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</si>
  <si>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</si>
  <si>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</si>
  <si>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</si>
  <si>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</si>
  <si>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</si>
  <si>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</si>
  <si>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</si>
  <si>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</si>
  <si>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</si>
  <si>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</si>
  <si>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</si>
  <si>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</si>
  <si>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</si>
  <si>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</si>
  <si>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　水道事業では「人口減少に伴う料金収入の減少」と「老朽施設の更新費用の捻出」という課題に対応すべく、令和４年度にアセットマネジメントを策定している。
　令和５年度よりそれに基づいた施設更新等を順次進めており、計画的、効率的な事業運営、適正な料金設定を検討し、将来にわたって持続可能な事業の経営を図っていく。</t>
    <rPh sb="50" eb="52">
      <t>レイワ</t>
    </rPh>
    <rPh sb="53" eb="55">
      <t>ネンド</t>
    </rPh>
    <rPh sb="67" eb="69">
      <t>サクテイ</t>
    </rPh>
    <rPh sb="76" eb="78">
      <t>レイワ</t>
    </rPh>
    <rPh sb="79" eb="81">
      <t>ネンド</t>
    </rPh>
    <rPh sb="147" eb="148">
      <t>ハカ</t>
    </rPh>
    <phoneticPr fontId="14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</si>
  <si>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</si>
  <si>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</si>
  <si>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</si>
  <si>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</si>
  <si>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</si>
  <si>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</si>
  <si>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</si>
  <si>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</si>
  <si>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</si>
  <si>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</si>
  <si>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</si>
  <si>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</si>
  <si>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</si>
  <si>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</si>
  <si>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</si>
  <si>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</si>
  <si>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</si>
  <si>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</si>
  <si>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</si>
  <si>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</si>
  <si>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</si>
  <si>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</si>
  <si>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</si>
  <si>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</si>
  <si>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</si>
  <si>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</si>
  <si>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</si>
  <si>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</si>
  <si>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</si>
  <si>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</si>
  <si>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</si>
  <si>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</si>
  <si>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</si>
  <si>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</si>
  <si>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</si>
  <si>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</si>
  <si>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</si>
  <si>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</si>
  <si>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</si>
  <si>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</si>
  <si>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</si>
  <si>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</si>
  <si>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</si>
  <si>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</si>
  <si>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</si>
  <si>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</si>
  <si>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</si>
  <si>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</si>
  <si>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</si>
  <si>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</si>
  <si>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</si>
  <si>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</si>
  <si>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</si>
  <si>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</si>
  <si>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</si>
  <si>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</si>
  <si>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</si>
  <si>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</si>
  <si>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</si>
  <si>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</si>
  <si>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</si>
  <si>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</si>
  <si>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</si>
  <si>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</si>
  <si>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</si>
  <si>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</si>
  <si>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</si>
  <si>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</si>
  <si>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</si>
  <si>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</si>
  <si>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</si>
  <si>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</si>
  <si>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</si>
  <si>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秋田県　北秋田市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</si>
  <si>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</si>
  <si>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</si>
  <si>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</si>
  <si>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</si>
  <si>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</si>
  <si>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</si>
  <si>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</si>
  <si>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</si>
  <si>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</si>
  <si>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</si>
  <si>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</si>
  <si>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</si>
  <si>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</si>
  <si>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</si>
  <si>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①経常収支比率
　100％を割っていることから、経常経費を抑え収支の均衡を図る必要がある。悪化の要因として、人口減少に伴う給水収益の減と、高料金対策繰入金の減が大きい。
②累積欠損金
　発生していない。
③流動比率
　平均を上回っており、事業運営に際し十分な支払能力を有している。
④企業債残高対給水収益比率
　過去の統合簡易水道事業において、財源を企業債に頼っていたため高い比率となっており、今後も残高を考慮しながら慎重に起債計画を行う必要がある。
⑤料金回収率
　給水に係る費用を料金だけではまかなえていない状況であり、給水原価の増に伴い前年度に比べ悪化している。
⑥給水原価
　取水、地理的条件から割高にならざるを得ないが、経常費用の抑制に努め改善する必要がある。
⑦施設利用率
　有収率が低いことを考慮する必要があるが、施設の統廃合等で高い利用率となっている。
⑧有収率
　管の老朽化が進んでおり、今後も計画的な漏水調査や管路更新を行っていく必要がある。</t>
    <rPh sb="1" eb="7">
      <t>ケイジョウシュウシヒリツ</t>
    </rPh>
    <rPh sb="14" eb="15">
      <t>ワ</t>
    </rPh>
    <rPh sb="24" eb="28">
      <t>ケイジョウケイヒ</t>
    </rPh>
    <rPh sb="29" eb="30">
      <t>オサ</t>
    </rPh>
    <rPh sb="31" eb="33">
      <t>シュウシ</t>
    </rPh>
    <rPh sb="34" eb="36">
      <t>キンコウ</t>
    </rPh>
    <rPh sb="37" eb="38">
      <t>ハカ</t>
    </rPh>
    <rPh sb="39" eb="41">
      <t>ヒツヨウ</t>
    </rPh>
    <rPh sb="45" eb="47">
      <t>アッカ</t>
    </rPh>
    <rPh sb="48" eb="50">
      <t>ヨ</t>
    </rPh>
    <rPh sb="54" eb="60">
      <t>ジンコ</t>
    </rPh>
    <rPh sb="61" eb="69">
      <t>キュウスイシュウ</t>
    </rPh>
    <rPh sb="69" eb="78">
      <t>コウリョウキンタイ</t>
    </rPh>
    <rPh sb="78" eb="79">
      <t>ゲン</t>
    </rPh>
    <rPh sb="80" eb="81">
      <t>オオ</t>
    </rPh>
    <rPh sb="86" eb="88">
      <t>ルイセキ</t>
    </rPh>
    <rPh sb="88" eb="91">
      <t>ケッソンキン</t>
    </rPh>
    <rPh sb="93" eb="95">
      <t>ハッセイ</t>
    </rPh>
    <rPh sb="103" eb="105">
      <t>リュウドウ</t>
    </rPh>
    <rPh sb="105" eb="107">
      <t>ヒリツ</t>
    </rPh>
    <rPh sb="109" eb="111">
      <t>ヘイキン</t>
    </rPh>
    <rPh sb="112" eb="114">
      <t>ウワマワ</t>
    </rPh>
    <rPh sb="119" eb="123">
      <t>ジギョウウンエイ</t>
    </rPh>
    <rPh sb="124" eb="125">
      <t>サイ</t>
    </rPh>
    <rPh sb="126" eb="128">
      <t>ジュウブン</t>
    </rPh>
    <rPh sb="129" eb="131">
      <t>シハラ</t>
    </rPh>
    <rPh sb="131" eb="133">
      <t>ノウリョク</t>
    </rPh>
    <rPh sb="134" eb="135">
      <t>ユウ</t>
    </rPh>
    <rPh sb="142" eb="147">
      <t>キギョウサイザンダカ</t>
    </rPh>
    <rPh sb="147" eb="148">
      <t>タイ</t>
    </rPh>
    <rPh sb="148" eb="152">
      <t>キュウスイシュウエキ</t>
    </rPh>
    <rPh sb="152" eb="154">
      <t>ヒリツ</t>
    </rPh>
    <rPh sb="156" eb="158">
      <t>カコ</t>
    </rPh>
    <rPh sb="159" eb="167">
      <t>トウゴウカンイスイドウジギョウ</t>
    </rPh>
    <rPh sb="172" eb="174">
      <t>ザイゲン</t>
    </rPh>
    <rPh sb="175" eb="178">
      <t>キギョウサイ</t>
    </rPh>
    <rPh sb="179" eb="180">
      <t>タヨ</t>
    </rPh>
    <rPh sb="186" eb="187">
      <t>タカ</t>
    </rPh>
    <rPh sb="188" eb="190">
      <t>ヒリツ</t>
    </rPh>
    <rPh sb="197" eb="199">
      <t>コンゴ</t>
    </rPh>
    <rPh sb="200" eb="202">
      <t>ザンダカ</t>
    </rPh>
    <rPh sb="203" eb="205">
      <t>コウリョ</t>
    </rPh>
    <rPh sb="209" eb="211">
      <t>シンチョウ</t>
    </rPh>
    <rPh sb="212" eb="216">
      <t>キサイケイカク</t>
    </rPh>
    <rPh sb="217" eb="218">
      <t>オコナ</t>
    </rPh>
    <rPh sb="219" eb="221">
      <t>ヒツヨウ</t>
    </rPh>
    <rPh sb="227" eb="232">
      <t>リョウキンカイシュウリツ</t>
    </rPh>
    <rPh sb="234" eb="236">
      <t>キュウスイ</t>
    </rPh>
    <rPh sb="237" eb="238">
      <t>カカ</t>
    </rPh>
    <rPh sb="239" eb="241">
      <t>ヒヨウ</t>
    </rPh>
    <rPh sb="242" eb="244">
      <t>リョウキン</t>
    </rPh>
    <rPh sb="256" eb="258">
      <t>ジョウキョウ</t>
    </rPh>
    <rPh sb="262" eb="267">
      <t>キュウスイ</t>
    </rPh>
    <rPh sb="267" eb="268">
      <t>ゾウ</t>
    </rPh>
    <rPh sb="271" eb="274">
      <t>ゼンネンド</t>
    </rPh>
    <rPh sb="275" eb="276">
      <t>クラ</t>
    </rPh>
    <rPh sb="286" eb="290">
      <t>キュウスイゲンカ</t>
    </rPh>
    <rPh sb="292" eb="294">
      <t>シュスイ</t>
    </rPh>
    <rPh sb="295" eb="300">
      <t>チリテキジョウケン</t>
    </rPh>
    <rPh sb="302" eb="304">
      <t>ワリダカ</t>
    </rPh>
    <rPh sb="310" eb="311">
      <t>エ</t>
    </rPh>
    <rPh sb="315" eb="319">
      <t>ケイジョウヒヨウ</t>
    </rPh>
    <rPh sb="320" eb="322">
      <t>ヨクセイ</t>
    </rPh>
    <rPh sb="323" eb="324">
      <t>ツト</t>
    </rPh>
    <rPh sb="325" eb="327">
      <t>カイゼン</t>
    </rPh>
    <rPh sb="329" eb="331">
      <t>ヒツヨウ</t>
    </rPh>
    <rPh sb="337" eb="339">
      <t>シセツ</t>
    </rPh>
    <rPh sb="339" eb="342">
      <t>リヨウリツ</t>
    </rPh>
    <rPh sb="344" eb="347">
      <t>ユウシュウリツ</t>
    </rPh>
    <rPh sb="348" eb="349">
      <t>ヒク</t>
    </rPh>
    <rPh sb="353" eb="355">
      <t>コウリョ</t>
    </rPh>
    <rPh sb="357" eb="359">
      <t>ヒツヨウ</t>
    </rPh>
    <rPh sb="364" eb="366">
      <t>シセツ</t>
    </rPh>
    <rPh sb="367" eb="371">
      <t>トウハイゴウトウ</t>
    </rPh>
    <rPh sb="372" eb="373">
      <t>タカ</t>
    </rPh>
    <rPh sb="374" eb="377">
      <t>リヨウリツ</t>
    </rPh>
    <rPh sb="386" eb="389">
      <t>ユウシュウリツ</t>
    </rPh>
    <rPh sb="391" eb="392">
      <t>カン</t>
    </rPh>
    <rPh sb="393" eb="396">
      <t>ロウキュウカ</t>
    </rPh>
    <rPh sb="397" eb="398">
      <t>スス</t>
    </rPh>
    <rPh sb="403" eb="405">
      <t>コンゴ</t>
    </rPh>
    <rPh sb="406" eb="409">
      <t>ケイカクテキ</t>
    </rPh>
    <rPh sb="410" eb="414">
      <t>ロウスイチョウサ</t>
    </rPh>
    <rPh sb="415" eb="419">
      <t>カンロコウシン</t>
    </rPh>
    <rPh sb="420" eb="421">
      <t>オコナ</t>
    </rPh>
    <rPh sb="425" eb="427">
      <t>ヒツヨウ</t>
    </rPh>
    <phoneticPr fontId="14"/>
  </si>
  <si>
    <t>①有形固定資産減価償却率
　管路等の老朽化は進んでいるが、会計統合に伴い低く算出されている。
②管路経年比率
　事業開始時の主要管路等で老朽化が進んでいる。
③管路更新率
　アセットマネジメントを基に、効率的に更新していく必要がある。</t>
    <rPh sb="1" eb="7">
      <t>ユウケイコテイシサン</t>
    </rPh>
    <rPh sb="7" eb="12">
      <t>ゲンカショウキャクリツ</t>
    </rPh>
    <rPh sb="14" eb="17">
      <t>カンロトウ</t>
    </rPh>
    <rPh sb="18" eb="21">
      <t>ロウキュウカ</t>
    </rPh>
    <rPh sb="22" eb="23">
      <t>スス</t>
    </rPh>
    <rPh sb="29" eb="33">
      <t>カイケイトウゴウ</t>
    </rPh>
    <rPh sb="34" eb="35">
      <t>トモナ</t>
    </rPh>
    <rPh sb="36" eb="37">
      <t>ヒク</t>
    </rPh>
    <rPh sb="38" eb="40">
      <t>サンシュツ</t>
    </rPh>
    <rPh sb="48" eb="50">
      <t>カンロ</t>
    </rPh>
    <rPh sb="50" eb="52">
      <t>ケイネン</t>
    </rPh>
    <rPh sb="52" eb="54">
      <t>ヒリツ</t>
    </rPh>
    <rPh sb="56" eb="61">
      <t>ジギョウカイシジ</t>
    </rPh>
    <rPh sb="62" eb="67">
      <t>シュヨウカンロトウ</t>
    </rPh>
    <rPh sb="68" eb="71">
      <t>ロウキュウカ</t>
    </rPh>
    <rPh sb="72" eb="73">
      <t>スス</t>
    </rPh>
    <rPh sb="80" eb="85">
      <t>カンロコウシンリツ</t>
    </rPh>
    <rPh sb="98" eb="99">
      <t>モト</t>
    </rPh>
    <rPh sb="101" eb="104">
      <t>コウリツテキ</t>
    </rPh>
    <rPh sb="105" eb="107">
      <t>コウシン</t>
    </rPh>
    <rPh sb="111" eb="113">
      <t>ヒツヨウ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</si>
</sst>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  <numFmt numFmtId="180" formatCode="#,##0.00;&quot;△ &quot;#,##0.00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79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9.e-002</c:v>
                </c:pt>
                <c:pt idx="2">
                  <c:v>0.1</c:v>
                </c:pt>
                <c:pt idx="3">
                  <c:v>0.24</c:v>
                </c:pt>
                <c:pt idx="4">
                  <c:v>0.25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95.9</c:v>
                </c:pt>
                <c:pt idx="1">
                  <c:v>98.23</c:v>
                </c:pt>
                <c:pt idx="2">
                  <c:v>99.08</c:v>
                </c:pt>
                <c:pt idx="3">
                  <c:v>99.75</c:v>
                </c:pt>
                <c:pt idx="4">
                  <c:v>97.16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13.96</c:v>
                </c:pt>
                <c:pt idx="1">
                  <c:v>18.18</c:v>
                </c:pt>
                <c:pt idx="2">
                  <c:v>22.22</c:v>
                </c:pt>
                <c:pt idx="3">
                  <c:v>25.81</c:v>
                </c:pt>
                <c:pt idx="4">
                  <c:v>28.95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34.090000000000003</c:v>
                </c:pt>
                <c:pt idx="1">
                  <c:v>22.59</c:v>
                </c:pt>
                <c:pt idx="2">
                  <c:v>35.01</c:v>
                </c:pt>
                <c:pt idx="3">
                  <c:v>36.43</c:v>
                </c:pt>
                <c:pt idx="4">
                  <c:v>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203.54</c:v>
                </c:pt>
                <c:pt idx="1">
                  <c:v>486</c:v>
                </c:pt>
                <c:pt idx="2">
                  <c:v>505.61</c:v>
                </c:pt>
                <c:pt idx="3">
                  <c:v>570.5</c:v>
                </c:pt>
                <c:pt idx="4">
                  <c:v>598.64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742.98</c:v>
                </c:pt>
                <c:pt idx="1">
                  <c:v>690.98</c:v>
                </c:pt>
                <c:pt idx="2">
                  <c:v>642.78</c:v>
                </c:pt>
                <c:pt idx="3">
                  <c:v>601.42999999999995</c:v>
                </c:pt>
                <c:pt idx="4">
                  <c:v>565.87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88.82</c:v>
                </c:pt>
                <c:pt idx="1">
                  <c:v>79.209999999999994</c:v>
                </c:pt>
                <c:pt idx="2">
                  <c:v>81.13</c:v>
                </c:pt>
                <c:pt idx="3">
                  <c:v>81.790000000000006</c:v>
                </c:pt>
                <c:pt idx="4">
                  <c:v>80.73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204.75</c:v>
                </c:pt>
                <c:pt idx="1">
                  <c:v>230.06</c:v>
                </c:pt>
                <c:pt idx="2">
                  <c:v>224.96</c:v>
                </c:pt>
                <c:pt idx="3">
                  <c:v>223.62</c:v>
                </c:pt>
                <c:pt idx="4">
                  <c:v>227.02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82.71</c:v>
                </c:pt>
                <c:pt idx="1">
                  <c:v>80.31</c:v>
                </c:pt>
                <c:pt idx="2">
                  <c:v>78.64</c:v>
                </c:pt>
                <c:pt idx="3">
                  <c:v>77.010000000000005</c:v>
                </c:pt>
                <c:pt idx="4">
                  <c:v>75.53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69.22</c:v>
                </c:pt>
                <c:pt idx="1">
                  <c:v>70.87</c:v>
                </c:pt>
                <c:pt idx="2">
                  <c:v>71.23</c:v>
                </c:pt>
                <c:pt idx="3">
                  <c:v>70.48</c:v>
                </c:pt>
                <c:pt idx="4">
                  <c:v>70.510000000000005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379325" y="6743700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【177.56】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1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N1" workbookViewId="0">
      <selection activeCell="B2" sqref="B2:BZ4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秋田県　北秋田市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13"/>
      <c r="D7" s="13"/>
      <c r="E7" s="13"/>
      <c r="F7" s="13"/>
      <c r="G7" s="13"/>
      <c r="H7" s="13"/>
      <c r="I7" s="5" t="s">
        <v>11</v>
      </c>
      <c r="J7" s="13"/>
      <c r="K7" s="13"/>
      <c r="L7" s="13"/>
      <c r="M7" s="13"/>
      <c r="N7" s="13"/>
      <c r="O7" s="22"/>
      <c r="P7" s="25" t="s">
        <v>4</v>
      </c>
      <c r="Q7" s="25"/>
      <c r="R7" s="25"/>
      <c r="S7" s="25"/>
      <c r="T7" s="25"/>
      <c r="U7" s="25"/>
      <c r="V7" s="25"/>
      <c r="W7" s="25" t="s">
        <v>12</v>
      </c>
      <c r="X7" s="25"/>
      <c r="Y7" s="25"/>
      <c r="Z7" s="25"/>
      <c r="AA7" s="25"/>
      <c r="AB7" s="25"/>
      <c r="AC7" s="25"/>
      <c r="AD7" s="25" t="s">
        <v>3</v>
      </c>
      <c r="AE7" s="25"/>
      <c r="AF7" s="25"/>
      <c r="AG7" s="25"/>
      <c r="AH7" s="25"/>
      <c r="AI7" s="25"/>
      <c r="AJ7" s="25"/>
      <c r="AK7" s="2"/>
      <c r="AL7" s="25" t="s">
        <v>15</v>
      </c>
      <c r="AM7" s="25"/>
      <c r="AN7" s="25"/>
      <c r="AO7" s="25"/>
      <c r="AP7" s="25"/>
      <c r="AQ7" s="25"/>
      <c r="AR7" s="25"/>
      <c r="AS7" s="25"/>
      <c r="AT7" s="5" t="s">
        <v>9</v>
      </c>
      <c r="AU7" s="13"/>
      <c r="AV7" s="13"/>
      <c r="AW7" s="13"/>
      <c r="AX7" s="13"/>
      <c r="AY7" s="13"/>
      <c r="AZ7" s="13"/>
      <c r="BA7" s="13"/>
      <c r="BB7" s="25" t="s">
        <v>16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17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6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A6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28536</v>
      </c>
      <c r="AM8" s="29"/>
      <c r="AN8" s="29"/>
      <c r="AO8" s="29"/>
      <c r="AP8" s="29"/>
      <c r="AQ8" s="29"/>
      <c r="AR8" s="29"/>
      <c r="AS8" s="29"/>
      <c r="AT8" s="7">
        <f>データ!$S$6</f>
        <v>1152.76</v>
      </c>
      <c r="AU8" s="15"/>
      <c r="AV8" s="15"/>
      <c r="AW8" s="15"/>
      <c r="AX8" s="15"/>
      <c r="AY8" s="15"/>
      <c r="AZ8" s="15"/>
      <c r="BA8" s="15"/>
      <c r="BB8" s="27">
        <f>データ!$T$6</f>
        <v>24.75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10</v>
      </c>
      <c r="BM8" s="46"/>
      <c r="BN8" s="53" t="s">
        <v>19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7"/>
    </row>
    <row r="9" spans="1:78" ht="18.75" customHeight="1">
      <c r="A9" s="2"/>
      <c r="B9" s="5" t="s">
        <v>22</v>
      </c>
      <c r="C9" s="13"/>
      <c r="D9" s="13"/>
      <c r="E9" s="13"/>
      <c r="F9" s="13"/>
      <c r="G9" s="13"/>
      <c r="H9" s="13"/>
      <c r="I9" s="5" t="s">
        <v>23</v>
      </c>
      <c r="J9" s="13"/>
      <c r="K9" s="13"/>
      <c r="L9" s="13"/>
      <c r="M9" s="13"/>
      <c r="N9" s="13"/>
      <c r="O9" s="22"/>
      <c r="P9" s="25" t="s">
        <v>25</v>
      </c>
      <c r="Q9" s="25"/>
      <c r="R9" s="25"/>
      <c r="S9" s="25"/>
      <c r="T9" s="25"/>
      <c r="U9" s="25"/>
      <c r="V9" s="25"/>
      <c r="W9" s="25" t="s">
        <v>21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28</v>
      </c>
      <c r="AM9" s="25"/>
      <c r="AN9" s="25"/>
      <c r="AO9" s="25"/>
      <c r="AP9" s="25"/>
      <c r="AQ9" s="25"/>
      <c r="AR9" s="25"/>
      <c r="AS9" s="25"/>
      <c r="AT9" s="5" t="s">
        <v>30</v>
      </c>
      <c r="AU9" s="13"/>
      <c r="AV9" s="13"/>
      <c r="AW9" s="13"/>
      <c r="AX9" s="13"/>
      <c r="AY9" s="13"/>
      <c r="AZ9" s="13"/>
      <c r="BA9" s="13"/>
      <c r="BB9" s="25" t="s">
        <v>14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31</v>
      </c>
      <c r="BM9" s="47"/>
      <c r="BN9" s="54" t="s">
        <v>33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8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69.260000000000005</v>
      </c>
      <c r="J10" s="15"/>
      <c r="K10" s="15"/>
      <c r="L10" s="15"/>
      <c r="M10" s="15"/>
      <c r="N10" s="15"/>
      <c r="O10" s="24"/>
      <c r="P10" s="27">
        <f>データ!$P$6</f>
        <v>93.66</v>
      </c>
      <c r="Q10" s="27"/>
      <c r="R10" s="27"/>
      <c r="S10" s="27"/>
      <c r="T10" s="27"/>
      <c r="U10" s="27"/>
      <c r="V10" s="27"/>
      <c r="W10" s="29">
        <f>データ!$Q$6</f>
        <v>2560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26454</v>
      </c>
      <c r="AM10" s="29"/>
      <c r="AN10" s="29"/>
      <c r="AO10" s="29"/>
      <c r="AP10" s="29"/>
      <c r="AQ10" s="29"/>
      <c r="AR10" s="29"/>
      <c r="AS10" s="29"/>
      <c r="AT10" s="7">
        <f>データ!$V$6</f>
        <v>112.3</v>
      </c>
      <c r="AU10" s="15"/>
      <c r="AV10" s="15"/>
      <c r="AW10" s="15"/>
      <c r="AX10" s="15"/>
      <c r="AY10" s="15"/>
      <c r="AZ10" s="15"/>
      <c r="BA10" s="15"/>
      <c r="BB10" s="27">
        <f>データ!$W$6</f>
        <v>235.57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35</v>
      </c>
      <c r="BM10" s="48"/>
      <c r="BN10" s="55" t="s">
        <v>36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37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39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40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0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109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2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42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110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2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2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2"/>
    </row>
    <row r="60" spans="1:78" ht="13.5" customHeight="1">
      <c r="A60" s="2"/>
      <c r="B60" s="9" t="s">
        <v>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2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2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7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20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6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6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6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6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6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6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6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6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6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6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6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6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6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62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62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63"/>
    </row>
    <row r="83" spans="1:78">
      <c r="C83" s="21"/>
    </row>
    <row r="84" spans="1:78" hidden="1">
      <c r="B84" s="12" t="s">
        <v>43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41</v>
      </c>
      <c r="I84" s="12" t="s">
        <v>6</v>
      </c>
      <c r="J84" s="12" t="s">
        <v>26</v>
      </c>
      <c r="K84" s="12" t="s">
        <v>49</v>
      </c>
      <c r="L84" s="12" t="s">
        <v>51</v>
      </c>
      <c r="M84" s="12" t="s">
        <v>32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データ!AH6</f>
        <v>【108.24】</v>
      </c>
      <c r="F85" s="12" t="str">
        <f>データ!AS6</f>
        <v>【1.50】</v>
      </c>
      <c r="G85" s="12" t="str">
        <f>データ!BD6</f>
        <v>【243.36】</v>
      </c>
      <c r="H85" s="12" t="str">
        <f>データ!BO6</f>
        <v>【265.93】</v>
      </c>
      <c r="I85" s="12" t="str">
        <f>データ!BZ6</f>
        <v>【97.82】</v>
      </c>
      <c r="J85" s="12" t="str">
        <f>データ!CK6</f>
        <v>【177.56】</v>
      </c>
      <c r="K85" s="12" t="str">
        <f>データ!CV6</f>
        <v>【59.81】</v>
      </c>
      <c r="L85" s="12" t="str">
        <f>データ!DG6</f>
        <v>【89.42】</v>
      </c>
      <c r="M85" s="12" t="str">
        <f>データ!DR6</f>
        <v>【52.02】</v>
      </c>
      <c r="N85" s="12" t="str">
        <f>データ!EC6</f>
        <v>【25.37】</v>
      </c>
      <c r="O85" s="12" t="str">
        <f>データ!EN6</f>
        <v>【0.62】</v>
      </c>
    </row>
  </sheetData>
  <sheetProtection algorithmName="SHA-512" hashValue="3aYvK9M5nZsxjCY23tDjrG4pGsuESf9goAPKC646Ua03wJ9z5dVZKZk2pMcvh5Msu4laRvDI+uRnWqoiiByllA==" saltValue="f+IzkJaV8GfjDbbWVoaMfA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2"/>
  <cols>
    <col min="2" max="144" width="11.88671875" customWidth="1"/>
  </cols>
  <sheetData>
    <row r="1" spans="1:144">
      <c r="A1" t="s">
        <v>46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>
        <v>1</v>
      </c>
      <c r="Y1" s="73">
        <v>1</v>
      </c>
      <c r="Z1" s="73">
        <v>1</v>
      </c>
      <c r="AA1" s="73">
        <v>1</v>
      </c>
      <c r="AB1" s="73">
        <v>1</v>
      </c>
      <c r="AC1" s="73">
        <v>1</v>
      </c>
      <c r="AD1" s="73">
        <v>1</v>
      </c>
      <c r="AE1" s="73">
        <v>1</v>
      </c>
      <c r="AF1" s="73">
        <v>1</v>
      </c>
      <c r="AG1" s="73">
        <v>1</v>
      </c>
      <c r="AH1" s="73"/>
      <c r="AI1" s="73">
        <v>1</v>
      </c>
      <c r="AJ1" s="73">
        <v>1</v>
      </c>
      <c r="AK1" s="73">
        <v>1</v>
      </c>
      <c r="AL1" s="73">
        <v>1</v>
      </c>
      <c r="AM1" s="73">
        <v>1</v>
      </c>
      <c r="AN1" s="73">
        <v>1</v>
      </c>
      <c r="AO1" s="73">
        <v>1</v>
      </c>
      <c r="AP1" s="73">
        <v>1</v>
      </c>
      <c r="AQ1" s="73">
        <v>1</v>
      </c>
      <c r="AR1" s="73">
        <v>1</v>
      </c>
      <c r="AS1" s="73"/>
      <c r="AT1" s="73">
        <v>1</v>
      </c>
      <c r="AU1" s="73">
        <v>1</v>
      </c>
      <c r="AV1" s="73">
        <v>1</v>
      </c>
      <c r="AW1" s="73">
        <v>1</v>
      </c>
      <c r="AX1" s="73">
        <v>1</v>
      </c>
      <c r="AY1" s="73">
        <v>1</v>
      </c>
      <c r="AZ1" s="73">
        <v>1</v>
      </c>
      <c r="BA1" s="73">
        <v>1</v>
      </c>
      <c r="BB1" s="73">
        <v>1</v>
      </c>
      <c r="BC1" s="73">
        <v>1</v>
      </c>
      <c r="BD1" s="73"/>
      <c r="BE1" s="73">
        <v>1</v>
      </c>
      <c r="BF1" s="73">
        <v>1</v>
      </c>
      <c r="BG1" s="73">
        <v>1</v>
      </c>
      <c r="BH1" s="73">
        <v>1</v>
      </c>
      <c r="BI1" s="73">
        <v>1</v>
      </c>
      <c r="BJ1" s="73">
        <v>1</v>
      </c>
      <c r="BK1" s="73">
        <v>1</v>
      </c>
      <c r="BL1" s="73">
        <v>1</v>
      </c>
      <c r="BM1" s="73">
        <v>1</v>
      </c>
      <c r="BN1" s="73">
        <v>1</v>
      </c>
      <c r="BO1" s="73"/>
      <c r="BP1" s="73">
        <v>1</v>
      </c>
      <c r="BQ1" s="73">
        <v>1</v>
      </c>
      <c r="BR1" s="73">
        <v>1</v>
      </c>
      <c r="BS1" s="73">
        <v>1</v>
      </c>
      <c r="BT1" s="73">
        <v>1</v>
      </c>
      <c r="BU1" s="73">
        <v>1</v>
      </c>
      <c r="BV1" s="73">
        <v>1</v>
      </c>
      <c r="BW1" s="73">
        <v>1</v>
      </c>
      <c r="BX1" s="73">
        <v>1</v>
      </c>
      <c r="BY1" s="73">
        <v>1</v>
      </c>
      <c r="BZ1" s="73"/>
      <c r="CA1" s="73">
        <v>1</v>
      </c>
      <c r="CB1" s="73">
        <v>1</v>
      </c>
      <c r="CC1" s="73">
        <v>1</v>
      </c>
      <c r="CD1" s="73">
        <v>1</v>
      </c>
      <c r="CE1" s="73">
        <v>1</v>
      </c>
      <c r="CF1" s="73">
        <v>1</v>
      </c>
      <c r="CG1" s="73">
        <v>1</v>
      </c>
      <c r="CH1" s="73">
        <v>1</v>
      </c>
      <c r="CI1" s="73">
        <v>1</v>
      </c>
      <c r="CJ1" s="73">
        <v>1</v>
      </c>
      <c r="CK1" s="73"/>
      <c r="CL1" s="73">
        <v>1</v>
      </c>
      <c r="CM1" s="73">
        <v>1</v>
      </c>
      <c r="CN1" s="73">
        <v>1</v>
      </c>
      <c r="CO1" s="73">
        <v>1</v>
      </c>
      <c r="CP1" s="73">
        <v>1</v>
      </c>
      <c r="CQ1" s="73">
        <v>1</v>
      </c>
      <c r="CR1" s="73">
        <v>1</v>
      </c>
      <c r="CS1" s="73">
        <v>1</v>
      </c>
      <c r="CT1" s="73">
        <v>1</v>
      </c>
      <c r="CU1" s="73">
        <v>1</v>
      </c>
      <c r="CV1" s="73"/>
      <c r="CW1" s="73">
        <v>1</v>
      </c>
      <c r="CX1" s="73">
        <v>1</v>
      </c>
      <c r="CY1" s="73">
        <v>1</v>
      </c>
      <c r="CZ1" s="73">
        <v>1</v>
      </c>
      <c r="DA1" s="73">
        <v>1</v>
      </c>
      <c r="DB1" s="73">
        <v>1</v>
      </c>
      <c r="DC1" s="73">
        <v>1</v>
      </c>
      <c r="DD1" s="73">
        <v>1</v>
      </c>
      <c r="DE1" s="73">
        <v>1</v>
      </c>
      <c r="DF1" s="73">
        <v>1</v>
      </c>
      <c r="DG1" s="73"/>
      <c r="DH1" s="73">
        <v>1</v>
      </c>
      <c r="DI1" s="73">
        <v>1</v>
      </c>
      <c r="DJ1" s="73">
        <v>1</v>
      </c>
      <c r="DK1" s="73">
        <v>1</v>
      </c>
      <c r="DL1" s="73">
        <v>1</v>
      </c>
      <c r="DM1" s="73">
        <v>1</v>
      </c>
      <c r="DN1" s="73">
        <v>1</v>
      </c>
      <c r="DO1" s="73">
        <v>1</v>
      </c>
      <c r="DP1" s="73">
        <v>1</v>
      </c>
      <c r="DQ1" s="73">
        <v>1</v>
      </c>
      <c r="DR1" s="73"/>
      <c r="DS1" s="73">
        <v>1</v>
      </c>
      <c r="DT1" s="73">
        <v>1</v>
      </c>
      <c r="DU1" s="73">
        <v>1</v>
      </c>
      <c r="DV1" s="73">
        <v>1</v>
      </c>
      <c r="DW1" s="73">
        <v>1</v>
      </c>
      <c r="DX1" s="73">
        <v>1</v>
      </c>
      <c r="DY1" s="73">
        <v>1</v>
      </c>
      <c r="DZ1" s="73">
        <v>1</v>
      </c>
      <c r="EA1" s="73">
        <v>1</v>
      </c>
      <c r="EB1" s="73">
        <v>1</v>
      </c>
      <c r="EC1" s="73"/>
      <c r="ED1" s="73">
        <v>1</v>
      </c>
      <c r="EE1" s="73">
        <v>1</v>
      </c>
      <c r="EF1" s="73">
        <v>1</v>
      </c>
      <c r="EG1" s="73">
        <v>1</v>
      </c>
      <c r="EH1" s="73">
        <v>1</v>
      </c>
      <c r="EI1" s="73">
        <v>1</v>
      </c>
      <c r="EJ1" s="73">
        <v>1</v>
      </c>
      <c r="EK1" s="73">
        <v>1</v>
      </c>
      <c r="EL1" s="73">
        <v>1</v>
      </c>
      <c r="EM1" s="73">
        <v>1</v>
      </c>
      <c r="EN1" s="73"/>
    </row>
    <row r="2" spans="1:144">
      <c r="A2" s="65" t="s">
        <v>56</v>
      </c>
      <c r="B2" s="65">
        <f t="shared" ref="B2:EN2" si="0">COLUMN()-1</f>
        <v>1</v>
      </c>
      <c r="C2" s="65">
        <f t="shared" si="0"/>
        <v>2</v>
      </c>
      <c r="D2" s="65">
        <f t="shared" si="0"/>
        <v>3</v>
      </c>
      <c r="E2" s="65">
        <f t="shared" si="0"/>
        <v>4</v>
      </c>
      <c r="F2" s="65">
        <f t="shared" si="0"/>
        <v>5</v>
      </c>
      <c r="G2" s="65">
        <f t="shared" si="0"/>
        <v>6</v>
      </c>
      <c r="H2" s="65">
        <f t="shared" si="0"/>
        <v>7</v>
      </c>
      <c r="I2" s="65">
        <f t="shared" si="0"/>
        <v>8</v>
      </c>
      <c r="J2" s="65">
        <f t="shared" si="0"/>
        <v>9</v>
      </c>
      <c r="K2" s="65">
        <f t="shared" si="0"/>
        <v>10</v>
      </c>
      <c r="L2" s="65">
        <f t="shared" si="0"/>
        <v>11</v>
      </c>
      <c r="M2" s="65">
        <f t="shared" si="0"/>
        <v>12</v>
      </c>
      <c r="N2" s="65">
        <f t="shared" si="0"/>
        <v>13</v>
      </c>
      <c r="O2" s="65">
        <f t="shared" si="0"/>
        <v>14</v>
      </c>
      <c r="P2" s="65">
        <f t="shared" si="0"/>
        <v>15</v>
      </c>
      <c r="Q2" s="65">
        <f t="shared" si="0"/>
        <v>16</v>
      </c>
      <c r="R2" s="65">
        <f t="shared" si="0"/>
        <v>17</v>
      </c>
      <c r="S2" s="65">
        <f t="shared" si="0"/>
        <v>18</v>
      </c>
      <c r="T2" s="65">
        <f t="shared" si="0"/>
        <v>19</v>
      </c>
      <c r="U2" s="65">
        <f t="shared" si="0"/>
        <v>20</v>
      </c>
      <c r="V2" s="65">
        <f t="shared" si="0"/>
        <v>21</v>
      </c>
      <c r="W2" s="65">
        <f t="shared" si="0"/>
        <v>22</v>
      </c>
      <c r="X2" s="65">
        <f t="shared" si="0"/>
        <v>23</v>
      </c>
      <c r="Y2" s="65">
        <f t="shared" si="0"/>
        <v>24</v>
      </c>
      <c r="Z2" s="65">
        <f t="shared" si="0"/>
        <v>25</v>
      </c>
      <c r="AA2" s="65">
        <f t="shared" si="0"/>
        <v>26</v>
      </c>
      <c r="AB2" s="65">
        <f t="shared" si="0"/>
        <v>27</v>
      </c>
      <c r="AC2" s="65">
        <f t="shared" si="0"/>
        <v>28</v>
      </c>
      <c r="AD2" s="65">
        <f t="shared" si="0"/>
        <v>29</v>
      </c>
      <c r="AE2" s="65">
        <f t="shared" si="0"/>
        <v>30</v>
      </c>
      <c r="AF2" s="65">
        <f t="shared" si="0"/>
        <v>31</v>
      </c>
      <c r="AG2" s="65">
        <f t="shared" si="0"/>
        <v>32</v>
      </c>
      <c r="AH2" s="65">
        <f t="shared" si="0"/>
        <v>33</v>
      </c>
      <c r="AI2" s="65">
        <f t="shared" si="0"/>
        <v>34</v>
      </c>
      <c r="AJ2" s="65">
        <f t="shared" si="0"/>
        <v>35</v>
      </c>
      <c r="AK2" s="65">
        <f t="shared" si="0"/>
        <v>36</v>
      </c>
      <c r="AL2" s="65">
        <f t="shared" si="0"/>
        <v>37</v>
      </c>
      <c r="AM2" s="65">
        <f t="shared" si="0"/>
        <v>38</v>
      </c>
      <c r="AN2" s="65">
        <f t="shared" si="0"/>
        <v>39</v>
      </c>
      <c r="AO2" s="65">
        <f t="shared" si="0"/>
        <v>40</v>
      </c>
      <c r="AP2" s="65">
        <f t="shared" si="0"/>
        <v>41</v>
      </c>
      <c r="AQ2" s="65">
        <f t="shared" si="0"/>
        <v>42</v>
      </c>
      <c r="AR2" s="65">
        <f t="shared" si="0"/>
        <v>43</v>
      </c>
      <c r="AS2" s="65">
        <f t="shared" si="0"/>
        <v>44</v>
      </c>
      <c r="AT2" s="65">
        <f t="shared" si="0"/>
        <v>45</v>
      </c>
      <c r="AU2" s="65">
        <f t="shared" si="0"/>
        <v>46</v>
      </c>
      <c r="AV2" s="65">
        <f t="shared" si="0"/>
        <v>47</v>
      </c>
      <c r="AW2" s="65">
        <f t="shared" si="0"/>
        <v>48</v>
      </c>
      <c r="AX2" s="65">
        <f t="shared" si="0"/>
        <v>49</v>
      </c>
      <c r="AY2" s="65">
        <f t="shared" si="0"/>
        <v>50</v>
      </c>
      <c r="AZ2" s="65">
        <f t="shared" si="0"/>
        <v>51</v>
      </c>
      <c r="BA2" s="65">
        <f t="shared" si="0"/>
        <v>52</v>
      </c>
      <c r="BB2" s="65">
        <f t="shared" si="0"/>
        <v>53</v>
      </c>
      <c r="BC2" s="65">
        <f t="shared" si="0"/>
        <v>54</v>
      </c>
      <c r="BD2" s="65">
        <f t="shared" si="0"/>
        <v>55</v>
      </c>
      <c r="BE2" s="65">
        <f t="shared" si="0"/>
        <v>56</v>
      </c>
      <c r="BF2" s="65">
        <f t="shared" si="0"/>
        <v>57</v>
      </c>
      <c r="BG2" s="65">
        <f t="shared" si="0"/>
        <v>58</v>
      </c>
      <c r="BH2" s="65">
        <f t="shared" si="0"/>
        <v>59</v>
      </c>
      <c r="BI2" s="65">
        <f t="shared" si="0"/>
        <v>60</v>
      </c>
      <c r="BJ2" s="65">
        <f t="shared" si="0"/>
        <v>61</v>
      </c>
      <c r="BK2" s="65">
        <f t="shared" si="0"/>
        <v>62</v>
      </c>
      <c r="BL2" s="65">
        <f t="shared" si="0"/>
        <v>63</v>
      </c>
      <c r="BM2" s="65">
        <f t="shared" si="0"/>
        <v>64</v>
      </c>
      <c r="BN2" s="65">
        <f t="shared" si="0"/>
        <v>65</v>
      </c>
      <c r="BO2" s="65">
        <f t="shared" si="0"/>
        <v>66</v>
      </c>
      <c r="BP2" s="65">
        <f t="shared" si="0"/>
        <v>67</v>
      </c>
      <c r="BQ2" s="65">
        <f t="shared" si="0"/>
        <v>68</v>
      </c>
      <c r="BR2" s="65">
        <f t="shared" si="0"/>
        <v>69</v>
      </c>
      <c r="BS2" s="65">
        <f t="shared" si="0"/>
        <v>70</v>
      </c>
      <c r="BT2" s="65">
        <f t="shared" si="0"/>
        <v>71</v>
      </c>
      <c r="BU2" s="65">
        <f t="shared" si="0"/>
        <v>72</v>
      </c>
      <c r="BV2" s="65">
        <f t="shared" si="0"/>
        <v>73</v>
      </c>
      <c r="BW2" s="65">
        <f t="shared" si="0"/>
        <v>74</v>
      </c>
      <c r="BX2" s="65">
        <f t="shared" si="0"/>
        <v>75</v>
      </c>
      <c r="BY2" s="65">
        <f t="shared" si="0"/>
        <v>76</v>
      </c>
      <c r="BZ2" s="65">
        <f t="shared" si="0"/>
        <v>77</v>
      </c>
      <c r="CA2" s="65">
        <f t="shared" si="0"/>
        <v>78</v>
      </c>
      <c r="CB2" s="65">
        <f t="shared" si="0"/>
        <v>79</v>
      </c>
      <c r="CC2" s="65">
        <f t="shared" si="0"/>
        <v>80</v>
      </c>
      <c r="CD2" s="65">
        <f t="shared" si="0"/>
        <v>81</v>
      </c>
      <c r="CE2" s="65">
        <f t="shared" si="0"/>
        <v>82</v>
      </c>
      <c r="CF2" s="65">
        <f t="shared" si="0"/>
        <v>83</v>
      </c>
      <c r="CG2" s="65">
        <f t="shared" si="0"/>
        <v>84</v>
      </c>
      <c r="CH2" s="65">
        <f t="shared" si="0"/>
        <v>85</v>
      </c>
      <c r="CI2" s="65">
        <f t="shared" si="0"/>
        <v>86</v>
      </c>
      <c r="CJ2" s="65">
        <f t="shared" si="0"/>
        <v>87</v>
      </c>
      <c r="CK2" s="65">
        <f t="shared" si="0"/>
        <v>88</v>
      </c>
      <c r="CL2" s="65">
        <f t="shared" si="0"/>
        <v>89</v>
      </c>
      <c r="CM2" s="65">
        <f t="shared" si="0"/>
        <v>90</v>
      </c>
      <c r="CN2" s="65">
        <f t="shared" si="0"/>
        <v>91</v>
      </c>
      <c r="CO2" s="65">
        <f t="shared" si="0"/>
        <v>92</v>
      </c>
      <c r="CP2" s="65">
        <f t="shared" si="0"/>
        <v>93</v>
      </c>
      <c r="CQ2" s="65">
        <f t="shared" si="0"/>
        <v>94</v>
      </c>
      <c r="CR2" s="65">
        <f t="shared" si="0"/>
        <v>95</v>
      </c>
      <c r="CS2" s="65">
        <f t="shared" si="0"/>
        <v>96</v>
      </c>
      <c r="CT2" s="65">
        <f t="shared" si="0"/>
        <v>97</v>
      </c>
      <c r="CU2" s="65">
        <f t="shared" si="0"/>
        <v>98</v>
      </c>
      <c r="CV2" s="65">
        <f t="shared" si="0"/>
        <v>99</v>
      </c>
      <c r="CW2" s="65">
        <f t="shared" si="0"/>
        <v>100</v>
      </c>
      <c r="CX2" s="65">
        <f t="shared" si="0"/>
        <v>101</v>
      </c>
      <c r="CY2" s="65">
        <f t="shared" si="0"/>
        <v>102</v>
      </c>
      <c r="CZ2" s="65">
        <f t="shared" si="0"/>
        <v>103</v>
      </c>
      <c r="DA2" s="65">
        <f t="shared" si="0"/>
        <v>104</v>
      </c>
      <c r="DB2" s="65">
        <f t="shared" si="0"/>
        <v>105</v>
      </c>
      <c r="DC2" s="65">
        <f t="shared" si="0"/>
        <v>106</v>
      </c>
      <c r="DD2" s="65">
        <f t="shared" si="0"/>
        <v>107</v>
      </c>
      <c r="DE2" s="65">
        <f t="shared" si="0"/>
        <v>108</v>
      </c>
      <c r="DF2" s="65">
        <f t="shared" si="0"/>
        <v>109</v>
      </c>
      <c r="DG2" s="65">
        <f t="shared" si="0"/>
        <v>110</v>
      </c>
      <c r="DH2" s="65">
        <f t="shared" si="0"/>
        <v>111</v>
      </c>
      <c r="DI2" s="65">
        <f t="shared" si="0"/>
        <v>112</v>
      </c>
      <c r="DJ2" s="65">
        <f t="shared" si="0"/>
        <v>113</v>
      </c>
      <c r="DK2" s="65">
        <f t="shared" si="0"/>
        <v>114</v>
      </c>
      <c r="DL2" s="65">
        <f t="shared" si="0"/>
        <v>115</v>
      </c>
      <c r="DM2" s="65">
        <f t="shared" si="0"/>
        <v>116</v>
      </c>
      <c r="DN2" s="65">
        <f t="shared" si="0"/>
        <v>117</v>
      </c>
      <c r="DO2" s="65">
        <f t="shared" si="0"/>
        <v>118</v>
      </c>
      <c r="DP2" s="65">
        <f t="shared" si="0"/>
        <v>119</v>
      </c>
      <c r="DQ2" s="65">
        <f t="shared" si="0"/>
        <v>120</v>
      </c>
      <c r="DR2" s="65">
        <f t="shared" si="0"/>
        <v>121</v>
      </c>
      <c r="DS2" s="65">
        <f t="shared" si="0"/>
        <v>122</v>
      </c>
      <c r="DT2" s="65">
        <f t="shared" si="0"/>
        <v>123</v>
      </c>
      <c r="DU2" s="65">
        <f t="shared" si="0"/>
        <v>124</v>
      </c>
      <c r="DV2" s="65">
        <f t="shared" si="0"/>
        <v>125</v>
      </c>
      <c r="DW2" s="65">
        <f t="shared" si="0"/>
        <v>126</v>
      </c>
      <c r="DX2" s="65">
        <f t="shared" si="0"/>
        <v>127</v>
      </c>
      <c r="DY2" s="65">
        <f t="shared" si="0"/>
        <v>128</v>
      </c>
      <c r="DZ2" s="65">
        <f t="shared" si="0"/>
        <v>129</v>
      </c>
      <c r="EA2" s="65">
        <f t="shared" si="0"/>
        <v>130</v>
      </c>
      <c r="EB2" s="65">
        <f t="shared" si="0"/>
        <v>131</v>
      </c>
      <c r="EC2" s="65">
        <f t="shared" si="0"/>
        <v>132</v>
      </c>
      <c r="ED2" s="65">
        <f t="shared" si="0"/>
        <v>133</v>
      </c>
      <c r="EE2" s="65">
        <f t="shared" si="0"/>
        <v>134</v>
      </c>
      <c r="EF2" s="65">
        <f t="shared" si="0"/>
        <v>135</v>
      </c>
      <c r="EG2" s="65">
        <f t="shared" si="0"/>
        <v>136</v>
      </c>
      <c r="EH2" s="65">
        <f t="shared" si="0"/>
        <v>137</v>
      </c>
      <c r="EI2" s="65">
        <f t="shared" si="0"/>
        <v>138</v>
      </c>
      <c r="EJ2" s="65">
        <f t="shared" si="0"/>
        <v>139</v>
      </c>
      <c r="EK2" s="65">
        <f t="shared" si="0"/>
        <v>140</v>
      </c>
      <c r="EL2" s="65">
        <f t="shared" si="0"/>
        <v>141</v>
      </c>
      <c r="EM2" s="65">
        <f t="shared" si="0"/>
        <v>142</v>
      </c>
      <c r="EN2" s="65">
        <f t="shared" si="0"/>
        <v>143</v>
      </c>
    </row>
    <row r="3" spans="1:144">
      <c r="A3" s="65" t="s">
        <v>18</v>
      </c>
      <c r="B3" s="67" t="s">
        <v>50</v>
      </c>
      <c r="C3" s="67" t="s">
        <v>58</v>
      </c>
      <c r="D3" s="67" t="s">
        <v>59</v>
      </c>
      <c r="E3" s="67" t="s">
        <v>2</v>
      </c>
      <c r="F3" s="67" t="s">
        <v>1</v>
      </c>
      <c r="G3" s="67" t="s">
        <v>24</v>
      </c>
      <c r="H3" s="74" t="s">
        <v>29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81"/>
      <c r="X3" s="83" t="s">
        <v>54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8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>
      <c r="A4" s="65" t="s">
        <v>60</v>
      </c>
      <c r="B4" s="68"/>
      <c r="C4" s="68"/>
      <c r="D4" s="68"/>
      <c r="E4" s="68"/>
      <c r="F4" s="68"/>
      <c r="G4" s="68"/>
      <c r="H4" s="75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2"/>
      <c r="X4" s="84" t="s">
        <v>52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44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38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62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34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63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65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66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67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61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68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>
      <c r="A5" s="65" t="s">
        <v>27</v>
      </c>
      <c r="B5" s="69"/>
      <c r="C5" s="69"/>
      <c r="D5" s="69"/>
      <c r="E5" s="69"/>
      <c r="F5" s="69"/>
      <c r="G5" s="69"/>
      <c r="H5" s="76" t="s">
        <v>57</v>
      </c>
      <c r="I5" s="76" t="s">
        <v>69</v>
      </c>
      <c r="J5" s="76" t="s">
        <v>70</v>
      </c>
      <c r="K5" s="76" t="s">
        <v>71</v>
      </c>
      <c r="L5" s="76" t="s">
        <v>72</v>
      </c>
      <c r="M5" s="76" t="s">
        <v>3</v>
      </c>
      <c r="N5" s="76" t="s">
        <v>73</v>
      </c>
      <c r="O5" s="76" t="s">
        <v>74</v>
      </c>
      <c r="P5" s="76" t="s">
        <v>75</v>
      </c>
      <c r="Q5" s="76" t="s">
        <v>76</v>
      </c>
      <c r="R5" s="76" t="s">
        <v>77</v>
      </c>
      <c r="S5" s="76" t="s">
        <v>78</v>
      </c>
      <c r="T5" s="76" t="s">
        <v>64</v>
      </c>
      <c r="U5" s="76" t="s">
        <v>79</v>
      </c>
      <c r="V5" s="76" t="s">
        <v>80</v>
      </c>
      <c r="W5" s="76" t="s">
        <v>81</v>
      </c>
      <c r="X5" s="76" t="s">
        <v>82</v>
      </c>
      <c r="Y5" s="76" t="s">
        <v>83</v>
      </c>
      <c r="Z5" s="76" t="s">
        <v>84</v>
      </c>
      <c r="AA5" s="76" t="s">
        <v>85</v>
      </c>
      <c r="AB5" s="76" t="s">
        <v>86</v>
      </c>
      <c r="AC5" s="76" t="s">
        <v>88</v>
      </c>
      <c r="AD5" s="76" t="s">
        <v>89</v>
      </c>
      <c r="AE5" s="76" t="s">
        <v>90</v>
      </c>
      <c r="AF5" s="76" t="s">
        <v>91</v>
      </c>
      <c r="AG5" s="76" t="s">
        <v>92</v>
      </c>
      <c r="AH5" s="76" t="s">
        <v>43</v>
      </c>
      <c r="AI5" s="76" t="s">
        <v>82</v>
      </c>
      <c r="AJ5" s="76" t="s">
        <v>83</v>
      </c>
      <c r="AK5" s="76" t="s">
        <v>84</v>
      </c>
      <c r="AL5" s="76" t="s">
        <v>85</v>
      </c>
      <c r="AM5" s="76" t="s">
        <v>86</v>
      </c>
      <c r="AN5" s="76" t="s">
        <v>88</v>
      </c>
      <c r="AO5" s="76" t="s">
        <v>89</v>
      </c>
      <c r="AP5" s="76" t="s">
        <v>90</v>
      </c>
      <c r="AQ5" s="76" t="s">
        <v>91</v>
      </c>
      <c r="AR5" s="76" t="s">
        <v>92</v>
      </c>
      <c r="AS5" s="76" t="s">
        <v>87</v>
      </c>
      <c r="AT5" s="76" t="s">
        <v>82</v>
      </c>
      <c r="AU5" s="76" t="s">
        <v>83</v>
      </c>
      <c r="AV5" s="76" t="s">
        <v>84</v>
      </c>
      <c r="AW5" s="76" t="s">
        <v>85</v>
      </c>
      <c r="AX5" s="76" t="s">
        <v>86</v>
      </c>
      <c r="AY5" s="76" t="s">
        <v>88</v>
      </c>
      <c r="AZ5" s="76" t="s">
        <v>89</v>
      </c>
      <c r="BA5" s="76" t="s">
        <v>90</v>
      </c>
      <c r="BB5" s="76" t="s">
        <v>91</v>
      </c>
      <c r="BC5" s="76" t="s">
        <v>92</v>
      </c>
      <c r="BD5" s="76" t="s">
        <v>87</v>
      </c>
      <c r="BE5" s="76" t="s">
        <v>82</v>
      </c>
      <c r="BF5" s="76" t="s">
        <v>83</v>
      </c>
      <c r="BG5" s="76" t="s">
        <v>84</v>
      </c>
      <c r="BH5" s="76" t="s">
        <v>85</v>
      </c>
      <c r="BI5" s="76" t="s">
        <v>86</v>
      </c>
      <c r="BJ5" s="76" t="s">
        <v>88</v>
      </c>
      <c r="BK5" s="76" t="s">
        <v>89</v>
      </c>
      <c r="BL5" s="76" t="s">
        <v>90</v>
      </c>
      <c r="BM5" s="76" t="s">
        <v>91</v>
      </c>
      <c r="BN5" s="76" t="s">
        <v>92</v>
      </c>
      <c r="BO5" s="76" t="s">
        <v>87</v>
      </c>
      <c r="BP5" s="76" t="s">
        <v>82</v>
      </c>
      <c r="BQ5" s="76" t="s">
        <v>83</v>
      </c>
      <c r="BR5" s="76" t="s">
        <v>84</v>
      </c>
      <c r="BS5" s="76" t="s">
        <v>85</v>
      </c>
      <c r="BT5" s="76" t="s">
        <v>86</v>
      </c>
      <c r="BU5" s="76" t="s">
        <v>88</v>
      </c>
      <c r="BV5" s="76" t="s">
        <v>89</v>
      </c>
      <c r="BW5" s="76" t="s">
        <v>90</v>
      </c>
      <c r="BX5" s="76" t="s">
        <v>91</v>
      </c>
      <c r="BY5" s="76" t="s">
        <v>92</v>
      </c>
      <c r="BZ5" s="76" t="s">
        <v>87</v>
      </c>
      <c r="CA5" s="76" t="s">
        <v>82</v>
      </c>
      <c r="CB5" s="76" t="s">
        <v>83</v>
      </c>
      <c r="CC5" s="76" t="s">
        <v>84</v>
      </c>
      <c r="CD5" s="76" t="s">
        <v>85</v>
      </c>
      <c r="CE5" s="76" t="s">
        <v>86</v>
      </c>
      <c r="CF5" s="76" t="s">
        <v>88</v>
      </c>
      <c r="CG5" s="76" t="s">
        <v>89</v>
      </c>
      <c r="CH5" s="76" t="s">
        <v>90</v>
      </c>
      <c r="CI5" s="76" t="s">
        <v>91</v>
      </c>
      <c r="CJ5" s="76" t="s">
        <v>92</v>
      </c>
      <c r="CK5" s="76" t="s">
        <v>87</v>
      </c>
      <c r="CL5" s="76" t="s">
        <v>82</v>
      </c>
      <c r="CM5" s="76" t="s">
        <v>83</v>
      </c>
      <c r="CN5" s="76" t="s">
        <v>84</v>
      </c>
      <c r="CO5" s="76" t="s">
        <v>85</v>
      </c>
      <c r="CP5" s="76" t="s">
        <v>86</v>
      </c>
      <c r="CQ5" s="76" t="s">
        <v>88</v>
      </c>
      <c r="CR5" s="76" t="s">
        <v>89</v>
      </c>
      <c r="CS5" s="76" t="s">
        <v>90</v>
      </c>
      <c r="CT5" s="76" t="s">
        <v>91</v>
      </c>
      <c r="CU5" s="76" t="s">
        <v>92</v>
      </c>
      <c r="CV5" s="76" t="s">
        <v>87</v>
      </c>
      <c r="CW5" s="76" t="s">
        <v>82</v>
      </c>
      <c r="CX5" s="76" t="s">
        <v>83</v>
      </c>
      <c r="CY5" s="76" t="s">
        <v>84</v>
      </c>
      <c r="CZ5" s="76" t="s">
        <v>85</v>
      </c>
      <c r="DA5" s="76" t="s">
        <v>86</v>
      </c>
      <c r="DB5" s="76" t="s">
        <v>88</v>
      </c>
      <c r="DC5" s="76" t="s">
        <v>89</v>
      </c>
      <c r="DD5" s="76" t="s">
        <v>90</v>
      </c>
      <c r="DE5" s="76" t="s">
        <v>91</v>
      </c>
      <c r="DF5" s="76" t="s">
        <v>92</v>
      </c>
      <c r="DG5" s="76" t="s">
        <v>87</v>
      </c>
      <c r="DH5" s="76" t="s">
        <v>82</v>
      </c>
      <c r="DI5" s="76" t="s">
        <v>83</v>
      </c>
      <c r="DJ5" s="76" t="s">
        <v>84</v>
      </c>
      <c r="DK5" s="76" t="s">
        <v>85</v>
      </c>
      <c r="DL5" s="76" t="s">
        <v>86</v>
      </c>
      <c r="DM5" s="76" t="s">
        <v>88</v>
      </c>
      <c r="DN5" s="76" t="s">
        <v>89</v>
      </c>
      <c r="DO5" s="76" t="s">
        <v>90</v>
      </c>
      <c r="DP5" s="76" t="s">
        <v>91</v>
      </c>
      <c r="DQ5" s="76" t="s">
        <v>92</v>
      </c>
      <c r="DR5" s="76" t="s">
        <v>87</v>
      </c>
      <c r="DS5" s="76" t="s">
        <v>82</v>
      </c>
      <c r="DT5" s="76" t="s">
        <v>83</v>
      </c>
      <c r="DU5" s="76" t="s">
        <v>84</v>
      </c>
      <c r="DV5" s="76" t="s">
        <v>85</v>
      </c>
      <c r="DW5" s="76" t="s">
        <v>86</v>
      </c>
      <c r="DX5" s="76" t="s">
        <v>88</v>
      </c>
      <c r="DY5" s="76" t="s">
        <v>89</v>
      </c>
      <c r="DZ5" s="76" t="s">
        <v>90</v>
      </c>
      <c r="EA5" s="76" t="s">
        <v>91</v>
      </c>
      <c r="EB5" s="76" t="s">
        <v>92</v>
      </c>
      <c r="EC5" s="76" t="s">
        <v>87</v>
      </c>
      <c r="ED5" s="76" t="s">
        <v>82</v>
      </c>
      <c r="EE5" s="76" t="s">
        <v>83</v>
      </c>
      <c r="EF5" s="76" t="s">
        <v>84</v>
      </c>
      <c r="EG5" s="76" t="s">
        <v>85</v>
      </c>
      <c r="EH5" s="76" t="s">
        <v>86</v>
      </c>
      <c r="EI5" s="76" t="s">
        <v>88</v>
      </c>
      <c r="EJ5" s="76" t="s">
        <v>89</v>
      </c>
      <c r="EK5" s="76" t="s">
        <v>90</v>
      </c>
      <c r="EL5" s="76" t="s">
        <v>91</v>
      </c>
      <c r="EM5" s="76" t="s">
        <v>92</v>
      </c>
      <c r="EN5" s="76" t="s">
        <v>87</v>
      </c>
    </row>
    <row r="6" spans="1:144" s="64" customFormat="1">
      <c r="A6" s="65" t="s">
        <v>93</v>
      </c>
      <c r="B6" s="70">
        <f t="shared" ref="B6:W6" si="1">B7</f>
        <v>2023</v>
      </c>
      <c r="C6" s="70">
        <f t="shared" si="1"/>
        <v>52132</v>
      </c>
      <c r="D6" s="70">
        <f t="shared" si="1"/>
        <v>46</v>
      </c>
      <c r="E6" s="70">
        <f t="shared" si="1"/>
        <v>1</v>
      </c>
      <c r="F6" s="70">
        <f t="shared" si="1"/>
        <v>0</v>
      </c>
      <c r="G6" s="70">
        <f t="shared" si="1"/>
        <v>1</v>
      </c>
      <c r="H6" s="70" t="str">
        <f t="shared" si="1"/>
        <v>秋田県　北秋田市</v>
      </c>
      <c r="I6" s="70" t="str">
        <f t="shared" si="1"/>
        <v>法適用</v>
      </c>
      <c r="J6" s="70" t="str">
        <f t="shared" si="1"/>
        <v>水道事業</v>
      </c>
      <c r="K6" s="70" t="str">
        <f t="shared" si="1"/>
        <v>末端給水事業</v>
      </c>
      <c r="L6" s="70" t="str">
        <f t="shared" si="1"/>
        <v>A6</v>
      </c>
      <c r="M6" s="70" t="str">
        <f t="shared" si="1"/>
        <v>非設置</v>
      </c>
      <c r="N6" s="79" t="str">
        <f t="shared" si="1"/>
        <v>-</v>
      </c>
      <c r="O6" s="79">
        <f t="shared" si="1"/>
        <v>69.260000000000005</v>
      </c>
      <c r="P6" s="79">
        <f t="shared" si="1"/>
        <v>93.66</v>
      </c>
      <c r="Q6" s="79">
        <f t="shared" si="1"/>
        <v>2560</v>
      </c>
      <c r="R6" s="79">
        <f t="shared" si="1"/>
        <v>28536</v>
      </c>
      <c r="S6" s="79">
        <f t="shared" si="1"/>
        <v>1152.76</v>
      </c>
      <c r="T6" s="79">
        <f t="shared" si="1"/>
        <v>24.75</v>
      </c>
      <c r="U6" s="79">
        <f t="shared" si="1"/>
        <v>26454</v>
      </c>
      <c r="V6" s="79">
        <f t="shared" si="1"/>
        <v>112.3</v>
      </c>
      <c r="W6" s="79">
        <f t="shared" si="1"/>
        <v>235.57</v>
      </c>
      <c r="X6" s="85">
        <f t="shared" ref="X6:AG6" si="2">IF(X7="",NA(),X7)</f>
        <v>95.9</v>
      </c>
      <c r="Y6" s="85">
        <f t="shared" si="2"/>
        <v>98.23</v>
      </c>
      <c r="Z6" s="85">
        <f t="shared" si="2"/>
        <v>99.08</v>
      </c>
      <c r="AA6" s="85">
        <f t="shared" si="2"/>
        <v>99.75</v>
      </c>
      <c r="AB6" s="85">
        <f t="shared" si="2"/>
        <v>97.16</v>
      </c>
      <c r="AC6" s="85">
        <f t="shared" si="2"/>
        <v>108.61</v>
      </c>
      <c r="AD6" s="85">
        <f t="shared" si="2"/>
        <v>108.35</v>
      </c>
      <c r="AE6" s="85">
        <f t="shared" si="2"/>
        <v>108.84</v>
      </c>
      <c r="AF6" s="85">
        <f t="shared" si="2"/>
        <v>105.92</v>
      </c>
      <c r="AG6" s="85">
        <f t="shared" si="2"/>
        <v>106.01</v>
      </c>
      <c r="AH6" s="79" t="str">
        <f>IF(AH7="","",IF(AH7="-","【-】","【"&amp;SUBSTITUTE(TEXT(AH7,"#,##0.00"),"-","△")&amp;"】"))</f>
        <v>【108.24】</v>
      </c>
      <c r="AI6" s="79">
        <f t="shared" ref="AI6:AR6" si="3">IF(AI7="",NA(),AI7)</f>
        <v>0</v>
      </c>
      <c r="AJ6" s="79">
        <f t="shared" si="3"/>
        <v>0</v>
      </c>
      <c r="AK6" s="79">
        <f t="shared" si="3"/>
        <v>0</v>
      </c>
      <c r="AL6" s="79">
        <f t="shared" si="3"/>
        <v>0</v>
      </c>
      <c r="AM6" s="79">
        <f t="shared" si="3"/>
        <v>0</v>
      </c>
      <c r="AN6" s="85">
        <f t="shared" si="3"/>
        <v>3.59</v>
      </c>
      <c r="AO6" s="85">
        <f t="shared" si="3"/>
        <v>3.98</v>
      </c>
      <c r="AP6" s="85">
        <f t="shared" si="3"/>
        <v>6.02</v>
      </c>
      <c r="AQ6" s="85">
        <f t="shared" si="3"/>
        <v>7.78</v>
      </c>
      <c r="AR6" s="85">
        <f t="shared" si="3"/>
        <v>9.59</v>
      </c>
      <c r="AS6" s="79" t="str">
        <f>IF(AS7="","",IF(AS7="-","【-】","【"&amp;SUBSTITUTE(TEXT(AS7,"#,##0.00"),"-","△")&amp;"】"))</f>
        <v>【1.50】</v>
      </c>
      <c r="AT6" s="85">
        <f t="shared" ref="AT6:BC6" si="4">IF(AT7="",NA(),AT7)</f>
        <v>203.54</v>
      </c>
      <c r="AU6" s="85">
        <f t="shared" si="4"/>
        <v>486</v>
      </c>
      <c r="AV6" s="85">
        <f t="shared" si="4"/>
        <v>505.61</v>
      </c>
      <c r="AW6" s="85">
        <f t="shared" si="4"/>
        <v>570.5</v>
      </c>
      <c r="AX6" s="85">
        <f t="shared" si="4"/>
        <v>598.64</v>
      </c>
      <c r="AY6" s="85">
        <f t="shared" si="4"/>
        <v>379.08</v>
      </c>
      <c r="AZ6" s="85">
        <f t="shared" si="4"/>
        <v>367.55</v>
      </c>
      <c r="BA6" s="85">
        <f t="shared" si="4"/>
        <v>378.56</v>
      </c>
      <c r="BB6" s="85">
        <f t="shared" si="4"/>
        <v>364.46</v>
      </c>
      <c r="BC6" s="85">
        <f t="shared" si="4"/>
        <v>338.89</v>
      </c>
      <c r="BD6" s="79" t="str">
        <f>IF(BD7="","",IF(BD7="-","【-】","【"&amp;SUBSTITUTE(TEXT(BD7,"#,##0.00"),"-","△")&amp;"】"))</f>
        <v>【243.36】</v>
      </c>
      <c r="BE6" s="85">
        <f t="shared" ref="BE6:BN6" si="5">IF(BE7="",NA(),BE7)</f>
        <v>742.98</v>
      </c>
      <c r="BF6" s="85">
        <f t="shared" si="5"/>
        <v>690.98</v>
      </c>
      <c r="BG6" s="85">
        <f t="shared" si="5"/>
        <v>642.78</v>
      </c>
      <c r="BH6" s="85">
        <f t="shared" si="5"/>
        <v>601.42999999999995</v>
      </c>
      <c r="BI6" s="85">
        <f t="shared" si="5"/>
        <v>565.87</v>
      </c>
      <c r="BJ6" s="85">
        <f t="shared" si="5"/>
        <v>398.98</v>
      </c>
      <c r="BK6" s="85">
        <f t="shared" si="5"/>
        <v>418.68</v>
      </c>
      <c r="BL6" s="85">
        <f t="shared" si="5"/>
        <v>395.68</v>
      </c>
      <c r="BM6" s="85">
        <f t="shared" si="5"/>
        <v>403.72</v>
      </c>
      <c r="BN6" s="85">
        <f t="shared" si="5"/>
        <v>400.21</v>
      </c>
      <c r="BO6" s="79" t="str">
        <f>IF(BO7="","",IF(BO7="-","【-】","【"&amp;SUBSTITUTE(TEXT(BO7,"#,##0.00"),"-","△")&amp;"】"))</f>
        <v>【265.93】</v>
      </c>
      <c r="BP6" s="85">
        <f t="shared" ref="BP6:BY6" si="6">IF(BP7="",NA(),BP7)</f>
        <v>88.82</v>
      </c>
      <c r="BQ6" s="85">
        <f t="shared" si="6"/>
        <v>79.209999999999994</v>
      </c>
      <c r="BR6" s="85">
        <f t="shared" si="6"/>
        <v>81.13</v>
      </c>
      <c r="BS6" s="85">
        <f t="shared" si="6"/>
        <v>81.790000000000006</v>
      </c>
      <c r="BT6" s="85">
        <f t="shared" si="6"/>
        <v>80.73</v>
      </c>
      <c r="BU6" s="85">
        <f t="shared" si="6"/>
        <v>98.64</v>
      </c>
      <c r="BV6" s="85">
        <f t="shared" si="6"/>
        <v>94.78</v>
      </c>
      <c r="BW6" s="85">
        <f t="shared" si="6"/>
        <v>97.59</v>
      </c>
      <c r="BX6" s="85">
        <f t="shared" si="6"/>
        <v>92.17</v>
      </c>
      <c r="BY6" s="85">
        <f t="shared" si="6"/>
        <v>92.83</v>
      </c>
      <c r="BZ6" s="79" t="str">
        <f>IF(BZ7="","",IF(BZ7="-","【-】","【"&amp;SUBSTITUTE(TEXT(BZ7,"#,##0.00"),"-","△")&amp;"】"))</f>
        <v>【97.82】</v>
      </c>
      <c r="CA6" s="85">
        <f t="shared" ref="CA6:CJ6" si="7">IF(CA7="",NA(),CA7)</f>
        <v>204.75</v>
      </c>
      <c r="CB6" s="85">
        <f t="shared" si="7"/>
        <v>230.06</v>
      </c>
      <c r="CC6" s="85">
        <f t="shared" si="7"/>
        <v>224.96</v>
      </c>
      <c r="CD6" s="85">
        <f t="shared" si="7"/>
        <v>223.62</v>
      </c>
      <c r="CE6" s="85">
        <f t="shared" si="7"/>
        <v>227.02</v>
      </c>
      <c r="CF6" s="85">
        <f t="shared" si="7"/>
        <v>178.92</v>
      </c>
      <c r="CG6" s="85">
        <f t="shared" si="7"/>
        <v>181.3</v>
      </c>
      <c r="CH6" s="85">
        <f t="shared" si="7"/>
        <v>181.71</v>
      </c>
      <c r="CI6" s="85">
        <f t="shared" si="7"/>
        <v>188.51</v>
      </c>
      <c r="CJ6" s="85">
        <f t="shared" si="7"/>
        <v>189.43</v>
      </c>
      <c r="CK6" s="79" t="str">
        <f>IF(CK7="","",IF(CK7="-","【-】","【"&amp;SUBSTITUTE(TEXT(CK7,"#,##0.00"),"-","△")&amp;"】"))</f>
        <v>【177.56】</v>
      </c>
      <c r="CL6" s="85">
        <f t="shared" ref="CL6:CU6" si="8">IF(CL7="",NA(),CL7)</f>
        <v>82.71</v>
      </c>
      <c r="CM6" s="85">
        <f t="shared" si="8"/>
        <v>80.31</v>
      </c>
      <c r="CN6" s="85">
        <f t="shared" si="8"/>
        <v>78.64</v>
      </c>
      <c r="CO6" s="85">
        <f t="shared" si="8"/>
        <v>77.010000000000005</v>
      </c>
      <c r="CP6" s="85">
        <f t="shared" si="8"/>
        <v>75.53</v>
      </c>
      <c r="CQ6" s="85">
        <f t="shared" si="8"/>
        <v>55.14</v>
      </c>
      <c r="CR6" s="85">
        <f t="shared" si="8"/>
        <v>55.89</v>
      </c>
      <c r="CS6" s="85">
        <f t="shared" si="8"/>
        <v>55.72</v>
      </c>
      <c r="CT6" s="85">
        <f t="shared" si="8"/>
        <v>55.31</v>
      </c>
      <c r="CU6" s="85">
        <f t="shared" si="8"/>
        <v>55.14</v>
      </c>
      <c r="CV6" s="79" t="str">
        <f>IF(CV7="","",IF(CV7="-","【-】","【"&amp;SUBSTITUTE(TEXT(CV7,"#,##0.00"),"-","△")&amp;"】"))</f>
        <v>【59.81】</v>
      </c>
      <c r="CW6" s="85">
        <f t="shared" ref="CW6:DF6" si="9">IF(CW7="",NA(),CW7)</f>
        <v>69.22</v>
      </c>
      <c r="CX6" s="85">
        <f t="shared" si="9"/>
        <v>70.87</v>
      </c>
      <c r="CY6" s="85">
        <f t="shared" si="9"/>
        <v>71.23</v>
      </c>
      <c r="CZ6" s="85">
        <f t="shared" si="9"/>
        <v>70.48</v>
      </c>
      <c r="DA6" s="85">
        <f t="shared" si="9"/>
        <v>70.510000000000005</v>
      </c>
      <c r="DB6" s="85">
        <f t="shared" si="9"/>
        <v>81.39</v>
      </c>
      <c r="DC6" s="85">
        <f t="shared" si="9"/>
        <v>81.27</v>
      </c>
      <c r="DD6" s="85">
        <f t="shared" si="9"/>
        <v>81.260000000000005</v>
      </c>
      <c r="DE6" s="85">
        <f t="shared" si="9"/>
        <v>80.36</v>
      </c>
      <c r="DF6" s="85">
        <f t="shared" si="9"/>
        <v>80.13</v>
      </c>
      <c r="DG6" s="79" t="str">
        <f>IF(DG7="","",IF(DG7="-","【-】","【"&amp;SUBSTITUTE(TEXT(DG7,"#,##0.00"),"-","△")&amp;"】"))</f>
        <v>【89.42】</v>
      </c>
      <c r="DH6" s="85">
        <f t="shared" ref="DH6:DQ6" si="10">IF(DH7="",NA(),DH7)</f>
        <v>13.96</v>
      </c>
      <c r="DI6" s="85">
        <f t="shared" si="10"/>
        <v>18.18</v>
      </c>
      <c r="DJ6" s="85">
        <f t="shared" si="10"/>
        <v>22.22</v>
      </c>
      <c r="DK6" s="85">
        <f t="shared" si="10"/>
        <v>25.81</v>
      </c>
      <c r="DL6" s="85">
        <f t="shared" si="10"/>
        <v>28.95</v>
      </c>
      <c r="DM6" s="85">
        <f t="shared" si="10"/>
        <v>49.92</v>
      </c>
      <c r="DN6" s="85">
        <f t="shared" si="10"/>
        <v>50.63</v>
      </c>
      <c r="DO6" s="85">
        <f t="shared" si="10"/>
        <v>51.29</v>
      </c>
      <c r="DP6" s="85">
        <f t="shared" si="10"/>
        <v>52.2</v>
      </c>
      <c r="DQ6" s="85">
        <f t="shared" si="10"/>
        <v>52.7</v>
      </c>
      <c r="DR6" s="79" t="str">
        <f>IF(DR7="","",IF(DR7="-","【-】","【"&amp;SUBSTITUTE(TEXT(DR7,"#,##0.00"),"-","△")&amp;"】"))</f>
        <v>【52.02】</v>
      </c>
      <c r="DS6" s="85">
        <f t="shared" ref="DS6:EB6" si="11">IF(DS7="",NA(),DS7)</f>
        <v>34.090000000000003</v>
      </c>
      <c r="DT6" s="85">
        <f t="shared" si="11"/>
        <v>22.59</v>
      </c>
      <c r="DU6" s="85">
        <f t="shared" si="11"/>
        <v>35.01</v>
      </c>
      <c r="DV6" s="85">
        <f t="shared" si="11"/>
        <v>36.43</v>
      </c>
      <c r="DW6" s="85">
        <f t="shared" si="11"/>
        <v>50</v>
      </c>
      <c r="DX6" s="85">
        <f t="shared" si="11"/>
        <v>16.88</v>
      </c>
      <c r="DY6" s="85">
        <f t="shared" si="11"/>
        <v>18.28</v>
      </c>
      <c r="DZ6" s="85">
        <f t="shared" si="11"/>
        <v>19.61</v>
      </c>
      <c r="EA6" s="85">
        <f t="shared" si="11"/>
        <v>20.73</v>
      </c>
      <c r="EB6" s="85">
        <f t="shared" si="11"/>
        <v>22.86</v>
      </c>
      <c r="EC6" s="79" t="str">
        <f>IF(EC7="","",IF(EC7="-","【-】","【"&amp;SUBSTITUTE(TEXT(EC7,"#,##0.00"),"-","△")&amp;"】"))</f>
        <v>【25.37】</v>
      </c>
      <c r="ED6" s="85">
        <f t="shared" ref="ED6:EM6" si="12">IF(ED7="",NA(),ED7)</f>
        <v>0.23</v>
      </c>
      <c r="EE6" s="85">
        <f t="shared" si="12"/>
        <v>9.e-002</v>
      </c>
      <c r="EF6" s="85">
        <f t="shared" si="12"/>
        <v>0.1</v>
      </c>
      <c r="EG6" s="85">
        <f t="shared" si="12"/>
        <v>0.24</v>
      </c>
      <c r="EH6" s="85">
        <f t="shared" si="12"/>
        <v>0.25</v>
      </c>
      <c r="EI6" s="85">
        <f t="shared" si="12"/>
        <v>0.52</v>
      </c>
      <c r="EJ6" s="85">
        <f t="shared" si="12"/>
        <v>0.53</v>
      </c>
      <c r="EK6" s="85">
        <f t="shared" si="12"/>
        <v>0.48</v>
      </c>
      <c r="EL6" s="85">
        <f t="shared" si="12"/>
        <v>0.5</v>
      </c>
      <c r="EM6" s="85">
        <f t="shared" si="12"/>
        <v>0.41</v>
      </c>
      <c r="EN6" s="79" t="str">
        <f>IF(EN7="","",IF(EN7="-","【-】","【"&amp;SUBSTITUTE(TEXT(EN7,"#,##0.00"),"-","△")&amp;"】"))</f>
        <v>【0.62】</v>
      </c>
    </row>
    <row r="7" spans="1:144" s="64" customFormat="1">
      <c r="A7" s="65"/>
      <c r="B7" s="71">
        <v>2023</v>
      </c>
      <c r="C7" s="71">
        <v>52132</v>
      </c>
      <c r="D7" s="71">
        <v>46</v>
      </c>
      <c r="E7" s="71">
        <v>1</v>
      </c>
      <c r="F7" s="71">
        <v>0</v>
      </c>
      <c r="G7" s="71">
        <v>1</v>
      </c>
      <c r="H7" s="71" t="s">
        <v>94</v>
      </c>
      <c r="I7" s="71" t="s">
        <v>95</v>
      </c>
      <c r="J7" s="71" t="s">
        <v>96</v>
      </c>
      <c r="K7" s="71" t="s">
        <v>97</v>
      </c>
      <c r="L7" s="71" t="s">
        <v>98</v>
      </c>
      <c r="M7" s="71" t="s">
        <v>13</v>
      </c>
      <c r="N7" s="80" t="s">
        <v>99</v>
      </c>
      <c r="O7" s="80">
        <v>69.260000000000005</v>
      </c>
      <c r="P7" s="80">
        <v>93.66</v>
      </c>
      <c r="Q7" s="80">
        <v>2560</v>
      </c>
      <c r="R7" s="80">
        <v>28536</v>
      </c>
      <c r="S7" s="80">
        <v>1152.76</v>
      </c>
      <c r="T7" s="80">
        <v>24.75</v>
      </c>
      <c r="U7" s="80">
        <v>26454</v>
      </c>
      <c r="V7" s="80">
        <v>112.3</v>
      </c>
      <c r="W7" s="80">
        <v>235.57</v>
      </c>
      <c r="X7" s="80">
        <v>95.9</v>
      </c>
      <c r="Y7" s="80">
        <v>98.23</v>
      </c>
      <c r="Z7" s="80">
        <v>99.08</v>
      </c>
      <c r="AA7" s="80">
        <v>99.75</v>
      </c>
      <c r="AB7" s="80">
        <v>97.16</v>
      </c>
      <c r="AC7" s="80">
        <v>108.61</v>
      </c>
      <c r="AD7" s="80">
        <v>108.35</v>
      </c>
      <c r="AE7" s="80">
        <v>108.84</v>
      </c>
      <c r="AF7" s="80">
        <v>105.92</v>
      </c>
      <c r="AG7" s="80">
        <v>106.01</v>
      </c>
      <c r="AH7" s="80">
        <v>108.24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3.59</v>
      </c>
      <c r="AO7" s="80">
        <v>3.98</v>
      </c>
      <c r="AP7" s="80">
        <v>6.02</v>
      </c>
      <c r="AQ7" s="80">
        <v>7.78</v>
      </c>
      <c r="AR7" s="80">
        <v>9.59</v>
      </c>
      <c r="AS7" s="80">
        <v>1.5</v>
      </c>
      <c r="AT7" s="80">
        <v>203.54</v>
      </c>
      <c r="AU7" s="80">
        <v>486</v>
      </c>
      <c r="AV7" s="80">
        <v>505.61</v>
      </c>
      <c r="AW7" s="80">
        <v>570.5</v>
      </c>
      <c r="AX7" s="80">
        <v>598.64</v>
      </c>
      <c r="AY7" s="80">
        <v>379.08</v>
      </c>
      <c r="AZ7" s="80">
        <v>367.55</v>
      </c>
      <c r="BA7" s="80">
        <v>378.56</v>
      </c>
      <c r="BB7" s="80">
        <v>364.46</v>
      </c>
      <c r="BC7" s="80">
        <v>338.89</v>
      </c>
      <c r="BD7" s="80">
        <v>243.36</v>
      </c>
      <c r="BE7" s="80">
        <v>742.98</v>
      </c>
      <c r="BF7" s="80">
        <v>690.98</v>
      </c>
      <c r="BG7" s="80">
        <v>642.78</v>
      </c>
      <c r="BH7" s="80">
        <v>601.42999999999995</v>
      </c>
      <c r="BI7" s="80">
        <v>565.87</v>
      </c>
      <c r="BJ7" s="80">
        <v>398.98</v>
      </c>
      <c r="BK7" s="80">
        <v>418.68</v>
      </c>
      <c r="BL7" s="80">
        <v>395.68</v>
      </c>
      <c r="BM7" s="80">
        <v>403.72</v>
      </c>
      <c r="BN7" s="80">
        <v>400.21</v>
      </c>
      <c r="BO7" s="80">
        <v>265.93</v>
      </c>
      <c r="BP7" s="80">
        <v>88.82</v>
      </c>
      <c r="BQ7" s="80">
        <v>79.209999999999994</v>
      </c>
      <c r="BR7" s="80">
        <v>81.13</v>
      </c>
      <c r="BS7" s="80">
        <v>81.790000000000006</v>
      </c>
      <c r="BT7" s="80">
        <v>80.73</v>
      </c>
      <c r="BU7" s="80">
        <v>98.64</v>
      </c>
      <c r="BV7" s="80">
        <v>94.78</v>
      </c>
      <c r="BW7" s="80">
        <v>97.59</v>
      </c>
      <c r="BX7" s="80">
        <v>92.17</v>
      </c>
      <c r="BY7" s="80">
        <v>92.83</v>
      </c>
      <c r="BZ7" s="80">
        <v>97.82</v>
      </c>
      <c r="CA7" s="80">
        <v>204.75</v>
      </c>
      <c r="CB7" s="80">
        <v>230.06</v>
      </c>
      <c r="CC7" s="80">
        <v>224.96</v>
      </c>
      <c r="CD7" s="80">
        <v>223.62</v>
      </c>
      <c r="CE7" s="80">
        <v>227.02</v>
      </c>
      <c r="CF7" s="80">
        <v>178.92</v>
      </c>
      <c r="CG7" s="80">
        <v>181.3</v>
      </c>
      <c r="CH7" s="80">
        <v>181.71</v>
      </c>
      <c r="CI7" s="80">
        <v>188.51</v>
      </c>
      <c r="CJ7" s="80">
        <v>189.43</v>
      </c>
      <c r="CK7" s="80">
        <v>177.56</v>
      </c>
      <c r="CL7" s="80">
        <v>82.71</v>
      </c>
      <c r="CM7" s="80">
        <v>80.31</v>
      </c>
      <c r="CN7" s="80">
        <v>78.64</v>
      </c>
      <c r="CO7" s="80">
        <v>77.010000000000005</v>
      </c>
      <c r="CP7" s="80">
        <v>75.53</v>
      </c>
      <c r="CQ7" s="80">
        <v>55.14</v>
      </c>
      <c r="CR7" s="80">
        <v>55.89</v>
      </c>
      <c r="CS7" s="80">
        <v>55.72</v>
      </c>
      <c r="CT7" s="80">
        <v>55.31</v>
      </c>
      <c r="CU7" s="80">
        <v>55.14</v>
      </c>
      <c r="CV7" s="80">
        <v>59.81</v>
      </c>
      <c r="CW7" s="80">
        <v>69.22</v>
      </c>
      <c r="CX7" s="80">
        <v>70.87</v>
      </c>
      <c r="CY7" s="80">
        <v>71.23</v>
      </c>
      <c r="CZ7" s="80">
        <v>70.48</v>
      </c>
      <c r="DA7" s="80">
        <v>70.510000000000005</v>
      </c>
      <c r="DB7" s="80">
        <v>81.39</v>
      </c>
      <c r="DC7" s="80">
        <v>81.27</v>
      </c>
      <c r="DD7" s="80">
        <v>81.260000000000005</v>
      </c>
      <c r="DE7" s="80">
        <v>80.36</v>
      </c>
      <c r="DF7" s="80">
        <v>80.13</v>
      </c>
      <c r="DG7" s="80">
        <v>89.42</v>
      </c>
      <c r="DH7" s="80">
        <v>13.96</v>
      </c>
      <c r="DI7" s="80">
        <v>18.18</v>
      </c>
      <c r="DJ7" s="80">
        <v>22.22</v>
      </c>
      <c r="DK7" s="80">
        <v>25.81</v>
      </c>
      <c r="DL7" s="80">
        <v>28.95</v>
      </c>
      <c r="DM7" s="80">
        <v>49.92</v>
      </c>
      <c r="DN7" s="80">
        <v>50.63</v>
      </c>
      <c r="DO7" s="80">
        <v>51.29</v>
      </c>
      <c r="DP7" s="80">
        <v>52.2</v>
      </c>
      <c r="DQ7" s="80">
        <v>52.7</v>
      </c>
      <c r="DR7" s="80">
        <v>52.02</v>
      </c>
      <c r="DS7" s="80">
        <v>34.090000000000003</v>
      </c>
      <c r="DT7" s="80">
        <v>22.59</v>
      </c>
      <c r="DU7" s="80">
        <v>35.01</v>
      </c>
      <c r="DV7" s="80">
        <v>36.43</v>
      </c>
      <c r="DW7" s="80">
        <v>50</v>
      </c>
      <c r="DX7" s="80">
        <v>16.88</v>
      </c>
      <c r="DY7" s="80">
        <v>18.28</v>
      </c>
      <c r="DZ7" s="80">
        <v>19.61</v>
      </c>
      <c r="EA7" s="80">
        <v>20.73</v>
      </c>
      <c r="EB7" s="80">
        <v>22.86</v>
      </c>
      <c r="EC7" s="80">
        <v>25.37</v>
      </c>
      <c r="ED7" s="80">
        <v>0.23</v>
      </c>
      <c r="EE7" s="80">
        <v>9.e-002</v>
      </c>
      <c r="EF7" s="80">
        <v>0.1</v>
      </c>
      <c r="EG7" s="80">
        <v>0.24</v>
      </c>
      <c r="EH7" s="80">
        <v>0.25</v>
      </c>
      <c r="EI7" s="80">
        <v>0.52</v>
      </c>
      <c r="EJ7" s="80">
        <v>0.53</v>
      </c>
      <c r="EK7" s="80">
        <v>0.48</v>
      </c>
      <c r="EL7" s="80">
        <v>0.5</v>
      </c>
      <c r="EM7" s="80">
        <v>0.41</v>
      </c>
      <c r="EN7" s="80">
        <v>0.62</v>
      </c>
    </row>
    <row r="8" spans="1:144"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7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7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7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7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7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7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7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7"/>
    </row>
    <row r="9" spans="1:144">
      <c r="A9" s="66"/>
      <c r="B9" s="66" t="s">
        <v>100</v>
      </c>
      <c r="C9" s="66" t="s">
        <v>101</v>
      </c>
      <c r="D9" s="66" t="s">
        <v>102</v>
      </c>
      <c r="E9" s="66" t="s">
        <v>103</v>
      </c>
      <c r="F9" s="66" t="s">
        <v>104</v>
      </c>
      <c r="X9" s="86"/>
      <c r="Y9" s="86"/>
      <c r="Z9" s="86"/>
      <c r="AA9" s="86"/>
      <c r="AB9" s="86"/>
      <c r="AC9" s="86"/>
      <c r="AD9" s="86"/>
      <c r="AE9" s="86"/>
      <c r="AF9" s="86"/>
      <c r="AG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D9" s="86"/>
      <c r="EE9" s="86"/>
      <c r="EF9" s="86"/>
      <c r="EG9" s="86"/>
      <c r="EH9" s="86"/>
      <c r="EI9" s="86"/>
      <c r="EJ9" s="86"/>
      <c r="EK9" s="86"/>
      <c r="EL9" s="86"/>
      <c r="EM9" s="86"/>
    </row>
    <row r="10" spans="1:144">
      <c r="A10" s="66" t="s">
        <v>50</v>
      </c>
      <c r="B10" s="72">
        <f>DATEVALUE($B7-B11&amp;"/1/"&amp;B12)</f>
        <v>36892</v>
      </c>
      <c r="C10" s="72">
        <f>DATEVALUE($B7-C11&amp;"/1/"&amp;C12)</f>
        <v>37257</v>
      </c>
      <c r="D10" s="72">
        <f>DATEVALUE($B7-D11&amp;"/1/"&amp;D12)</f>
        <v>37622</v>
      </c>
      <c r="E10" s="72">
        <f>DATEVALUE($B7-E11&amp;"/1/"&amp;E12)</f>
        <v>37987</v>
      </c>
      <c r="F10" s="72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日下部 祥太</cp:lastModifiedBy>
  <dcterms:created xsi:type="dcterms:W3CDTF">2025-01-24T06:44:49Z</dcterms:created>
  <dcterms:modified xsi:type="dcterms:W3CDTF">2025-01-28T01:59:30Z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2025-01-28T01:59:30Z</vt:filetime>
  </property>
</Properties>
</file>