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cTPb6/T19HKzppjfZtPWn5mjNxY0pcWM99tIBcqKKW5/I9RdZhhFfgSGIjcQtI2VwvAdCIeVNR1iYUsGLCbA==" workbookSaltValue="Y1VbNX/gk005FcVNx/I36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<sst xmlns="http://schemas.openxmlformats.org/spreadsheetml/2006/main" xmlns:r="http://schemas.openxmlformats.org/officeDocument/2006/relationships" count="115" uniqueCount="115">
  <si>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</si>
  <si>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</si>
  <si>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</si>
  <si>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</si>
  <si>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</si>
  <si>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</si>
  <si>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</si>
  <si>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</si>
  <si>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</si>
  <si>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</si>
  <si>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</si>
  <si>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</si>
  <si>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</si>
  <si>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</si>
  <si>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</si>
  <si>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</si>
  <si>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</si>
  <si>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</si>
  <si>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</si>
  <si>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</si>
  <si>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</si>
  <si>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</si>
  <si>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</si>
  <si>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</si>
  <si>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</si>
  <si>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</si>
  <si>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</si>
  <si>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</si>
  <si>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</si>
  <si>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</si>
  <si>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</si>
  <si>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</si>
  <si>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</si>
  <si>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</si>
  <si>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</si>
  <si>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</si>
  <si>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</si>
  <si>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</si>
  <si>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</si>
  <si>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</si>
  <si>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</si>
  <si>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</si>
  <si>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</si>
  <si>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</si>
  <si>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</si>
  <si>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</si>
  <si>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</si>
  <si>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</si>
  <si>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</si>
  <si>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</si>
  <si>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</si>
  <si>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</si>
  <si>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</si>
  <si>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　経常収支比率は、経常収益よりも経常費用が多くなっています。また、使用料収入よりも一般会計繰入金である他会計補助金の割合が多い状況です。
　累積欠損金比率は、欠損金の処理を行っていないため、純損失がそのまま累積されています。
　流動比率は前年度末時点で当座預金がマイナスであったため、当年度の出資金で修正いたしました。建設改良のために発行した企業債が大部分を占め、償還額を使用料収入等では賄えておらず、使用料改定等による収入を確保する経営が必要です。
　経費回収率は、使用料で回収すべき経費を使用料で賄えていない状況です。収入の確保や費用削減等に一層取り組みます。
　汚水処理原価は、電気代の高騰による費用増のため、今年度は少し増加しました。。
　施設利用率は、類似団体よりわずかに高い比率ですが、地域の高齢化、人口減少により下回る可能性があります。
　水洗化比率は、類似団体と比較しても低い状況ですが、整備事業が完了しているため、今後も大きな変動はないと見込まれます。</t>
    <rPh sb="33" eb="35">
      <t>シヨウ</t>
    </rPh>
    <rPh sb="35" eb="36">
      <t>リョウ</t>
    </rPh>
    <rPh sb="58" eb="60">
      <t>ワリアイ</t>
    </rPh>
    <rPh sb="61" eb="62">
      <t>オオ</t>
    </rPh>
    <rPh sb="79" eb="82">
      <t>ケッソンキン</t>
    </rPh>
    <rPh sb="83" eb="85">
      <t>ショリ</t>
    </rPh>
    <rPh sb="86" eb="87">
      <t>オコナ</t>
    </rPh>
    <rPh sb="95" eb="98">
      <t>ジュ</t>
    </rPh>
    <rPh sb="103" eb="105">
      <t>ルイセキ</t>
    </rPh>
    <rPh sb="119" eb="120">
      <t>マエ</t>
    </rPh>
    <rPh sb="120" eb="121">
      <t>トシ</t>
    </rPh>
    <rPh sb="121" eb="122">
      <t>ド</t>
    </rPh>
    <rPh sb="122" eb="123">
      <t>マツ</t>
    </rPh>
    <rPh sb="123" eb="125">
      <t>ジテン</t>
    </rPh>
    <rPh sb="126" eb="128">
      <t>トウザ</t>
    </rPh>
    <rPh sb="128" eb="130">
      <t>ヨキン</t>
    </rPh>
    <rPh sb="142" eb="145">
      <t>トウネンド</t>
    </rPh>
    <rPh sb="146" eb="149">
      <t>シュッシキン</t>
    </rPh>
    <rPh sb="150" eb="152">
      <t>シュウセイ</t>
    </rPh>
    <rPh sb="184" eb="185">
      <t>ガク</t>
    </rPh>
    <rPh sb="186" eb="189">
      <t>シヨウリョウ</t>
    </rPh>
    <rPh sb="201" eb="204">
      <t>シヨウリョウ</t>
    </rPh>
    <rPh sb="234" eb="237">
      <t>シヨウリョウ</t>
    </rPh>
    <rPh sb="246" eb="249">
      <t>シヨウリョウ</t>
    </rPh>
    <rPh sb="292" eb="295">
      <t>デンキダイ</t>
    </rPh>
    <rPh sb="296" eb="298">
      <t>コウトウ</t>
    </rPh>
    <rPh sb="301" eb="304">
      <t>ヒヨウ</t>
    </rPh>
    <rPh sb="308" eb="311">
      <t>コンネンド</t>
    </rPh>
    <rPh sb="312" eb="313">
      <t>スコ</t>
    </rPh>
    <rPh sb="314" eb="316">
      <t>ゾウカ</t>
    </rPh>
    <phoneticPr fontId="1"/>
  </si>
  <si>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</si>
  <si>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</si>
  <si>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</si>
  <si>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</si>
  <si>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</si>
  <si>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</si>
  <si>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</si>
  <si>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</si>
  <si>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</si>
  <si>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</si>
  <si>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</si>
  <si>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</si>
  <si>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</si>
  <si>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</si>
  <si>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</si>
  <si>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</si>
  <si>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</si>
  <si>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</si>
  <si>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</si>
  <si>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</si>
  <si>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</si>
  <si>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</si>
  <si>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</si>
  <si>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</si>
  <si>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</si>
  <si>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</si>
  <si>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</si>
  <si>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</si>
  <si>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</si>
  <si>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</si>
  <si>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</si>
  <si>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</si>
  <si>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</si>
  <si>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</si>
  <si>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</si>
  <si>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</si>
  <si>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</si>
  <si>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</si>
  <si>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</si>
  <si>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</si>
  <si>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</si>
  <si>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</si>
  <si>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</si>
  <si>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秋田県　北秋田市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</si>
  <si>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</si>
  <si>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</si>
  <si>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</si>
  <si>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</si>
  <si>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</si>
  <si>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</si>
  <si>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</si>
  <si>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</si>
  <si>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</si>
  <si>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</si>
  <si>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</si>
  <si>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</si>
  <si>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</si>
  <si>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</si>
  <si>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</si>
  <si>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有形固定資産減価償却率は、資産の老朽化度合いを示すものですが、建設開始が平成10年度と、まだ耐用年数を迎えていないため、類似団体と比較しても低い数値です。</t>
  </si>
  <si>
    <t>　収入については、一般会計からの繰入金が多い状況であるので、それを解消すべく、下水道事業のPR活動等、水洗化率向上の取り組みや、使用料の見直し、改定を行い使用料収入の向上を図ります。
　支出については、経常経費の削減や、修繕費用の平準化を図りながら、計画的な投資や維持管理を行います。</t>
    <rPh sb="20" eb="21">
      <t>オオ</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</si>
</sst>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45.45</c:v>
                </c:pt>
                <c:pt idx="3">
                  <c:v>45.45</c:v>
                </c:pt>
                <c:pt idx="4">
                  <c:v>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63.34</c:v>
                </c:pt>
                <c:pt idx="3">
                  <c:v>64.540000000000006</c:v>
                </c:pt>
                <c:pt idx="4">
                  <c:v>65.44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90.23</c:v>
                </c:pt>
                <c:pt idx="3">
                  <c:v>92.1</c:v>
                </c:pt>
                <c:pt idx="4">
                  <c:v>89.74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105.78</c:v>
                </c:pt>
                <c:pt idx="3">
                  <c:v>106.09</c:v>
                </c:pt>
                <c:pt idx="4">
                  <c:v>106.44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4.57</c:v>
                </c:pt>
                <c:pt idx="3">
                  <c:v>7.93</c:v>
                </c:pt>
                <c:pt idx="4">
                  <c:v>11.36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21.36</c:v>
                </c:pt>
                <c:pt idx="3">
                  <c:v>22.79</c:v>
                </c:pt>
                <c:pt idx="4">
                  <c:v>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75.63</c:v>
                </c:pt>
                <c:pt idx="3">
                  <c:v>120.77</c:v>
                </c:pt>
                <c:pt idx="4">
                  <c:v>189.21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63.96</c:v>
                </c:pt>
                <c:pt idx="3">
                  <c:v>69.42</c:v>
                </c:pt>
                <c:pt idx="4">
                  <c:v>72.86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1.87</c:v>
                </c:pt>
                <c:pt idx="3">
                  <c:v>-24.6</c:v>
                </c:pt>
                <c:pt idx="4">
                  <c:v>23.58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44.24</c:v>
                </c:pt>
                <c:pt idx="3">
                  <c:v>43.07</c:v>
                </c:pt>
                <c:pt idx="4">
                  <c:v>45.42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50.63</c:v>
                </c:pt>
                <c:pt idx="3">
                  <c:v>64.47</c:v>
                </c:pt>
                <c:pt idx="4">
                  <c:v>60.73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309.02</c:v>
                </c:pt>
                <c:pt idx="3">
                  <c:v>243.56</c:v>
                </c:pt>
                <c:pt idx="4">
                  <c:v>259.22000000000003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U4"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　北秋田市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14</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16</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29339</v>
      </c>
      <c r="AM8" s="21"/>
      <c r="AN8" s="21"/>
      <c r="AO8" s="21"/>
      <c r="AP8" s="21"/>
      <c r="AQ8" s="21"/>
      <c r="AR8" s="21"/>
      <c r="AS8" s="21"/>
      <c r="AT8" s="7">
        <f>データ!T6</f>
        <v>1152.76</v>
      </c>
      <c r="AU8" s="7"/>
      <c r="AV8" s="7"/>
      <c r="AW8" s="7"/>
      <c r="AX8" s="7"/>
      <c r="AY8" s="7"/>
      <c r="AZ8" s="7"/>
      <c r="BA8" s="7"/>
      <c r="BB8" s="7">
        <f>データ!U6</f>
        <v>25.45</v>
      </c>
      <c r="BC8" s="7"/>
      <c r="BD8" s="7"/>
      <c r="BE8" s="7"/>
      <c r="BF8" s="7"/>
      <c r="BG8" s="7"/>
      <c r="BH8" s="7"/>
      <c r="BI8" s="7"/>
      <c r="BJ8" s="3"/>
      <c r="BK8" s="3"/>
      <c r="BL8" s="27" t="s">
        <v>13</v>
      </c>
      <c r="BM8" s="37"/>
      <c r="BN8" s="44" t="s">
        <v>20</v>
      </c>
      <c r="BO8" s="44"/>
      <c r="BP8" s="44"/>
      <c r="BQ8" s="44"/>
      <c r="BR8" s="44"/>
      <c r="BS8" s="44"/>
      <c r="BT8" s="44"/>
      <c r="BU8" s="44"/>
      <c r="BV8" s="44"/>
      <c r="BW8" s="44"/>
      <c r="BX8" s="44"/>
      <c r="BY8" s="48"/>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64.569999999999993</v>
      </c>
      <c r="J10" s="7"/>
      <c r="K10" s="7"/>
      <c r="L10" s="7"/>
      <c r="M10" s="7"/>
      <c r="N10" s="7"/>
      <c r="O10" s="7"/>
      <c r="P10" s="7">
        <f>データ!P6</f>
        <v>4.4000000000000004</v>
      </c>
      <c r="Q10" s="7"/>
      <c r="R10" s="7"/>
      <c r="S10" s="7"/>
      <c r="T10" s="7"/>
      <c r="U10" s="7"/>
      <c r="V10" s="7"/>
      <c r="W10" s="7">
        <f>データ!Q6</f>
        <v>99.35</v>
      </c>
      <c r="X10" s="7"/>
      <c r="Y10" s="7"/>
      <c r="Z10" s="7"/>
      <c r="AA10" s="7"/>
      <c r="AB10" s="7"/>
      <c r="AC10" s="7"/>
      <c r="AD10" s="21">
        <f>データ!R6</f>
        <v>2970</v>
      </c>
      <c r="AE10" s="21"/>
      <c r="AF10" s="21"/>
      <c r="AG10" s="21"/>
      <c r="AH10" s="21"/>
      <c r="AI10" s="21"/>
      <c r="AJ10" s="21"/>
      <c r="AK10" s="2"/>
      <c r="AL10" s="21">
        <f>データ!V6</f>
        <v>1279</v>
      </c>
      <c r="AM10" s="21"/>
      <c r="AN10" s="21"/>
      <c r="AO10" s="21"/>
      <c r="AP10" s="21"/>
      <c r="AQ10" s="21"/>
      <c r="AR10" s="21"/>
      <c r="AS10" s="21"/>
      <c r="AT10" s="7">
        <f>データ!W6</f>
        <v>0.92</v>
      </c>
      <c r="AU10" s="7"/>
      <c r="AV10" s="7"/>
      <c r="AW10" s="7"/>
      <c r="AX10" s="7"/>
      <c r="AY10" s="7"/>
      <c r="AZ10" s="7"/>
      <c r="BA10" s="7"/>
      <c r="BB10" s="7">
        <f>データ!X6</f>
        <v>1390.22</v>
      </c>
      <c r="BC10" s="7"/>
      <c r="BD10" s="7"/>
      <c r="BE10" s="7"/>
      <c r="BF10" s="7"/>
      <c r="BG10" s="7"/>
      <c r="BH10" s="7"/>
      <c r="BI10" s="7"/>
      <c r="BJ10" s="2"/>
      <c r="BK10" s="2"/>
      <c r="BL10" s="29" t="s">
        <v>37</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53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10</v>
      </c>
      <c r="J84" s="12" t="s">
        <v>48</v>
      </c>
      <c r="K84" s="12" t="s">
        <v>49</v>
      </c>
      <c r="L84" s="12" t="s">
        <v>32</v>
      </c>
      <c r="M84" s="12" t="s">
        <v>36</v>
      </c>
      <c r="N84" s="12" t="s">
        <v>50</v>
      </c>
      <c r="O84" s="12" t="s">
        <v>52</v>
      </c>
    </row>
    <row r="85" spans="1:78" hidden="1">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QoMJ1TQMF9pWGLJbfje94PhSLJigMrHeq+AoL2iiWXX+JEf8mvalRiEfuOVz+s9otL1rTdiSWY5F7G+gXMEcDA==" saltValue="Jlh36lNWAgbVEoh3mKd5I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19</v>
      </c>
      <c r="B3" s="58" t="s">
        <v>33</v>
      </c>
      <c r="C3" s="58" t="s">
        <v>58</v>
      </c>
      <c r="D3" s="58" t="s">
        <v>59</v>
      </c>
      <c r="E3" s="58" t="s">
        <v>5</v>
      </c>
      <c r="F3" s="58" t="s">
        <v>4</v>
      </c>
      <c r="G3" s="58" t="s">
        <v>25</v>
      </c>
      <c r="H3" s="65" t="s">
        <v>60</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62</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57</v>
      </c>
      <c r="I5" s="67" t="s">
        <v>71</v>
      </c>
      <c r="J5" s="67" t="s">
        <v>72</v>
      </c>
      <c r="K5" s="67" t="s">
        <v>73</v>
      </c>
      <c r="L5" s="67" t="s">
        <v>74</v>
      </c>
      <c r="M5" s="67" t="s">
        <v>6</v>
      </c>
      <c r="N5" s="67" t="s">
        <v>75</v>
      </c>
      <c r="O5" s="67" t="s">
        <v>76</v>
      </c>
      <c r="P5" s="67" t="s">
        <v>77</v>
      </c>
      <c r="Q5" s="67" t="s">
        <v>78</v>
      </c>
      <c r="R5" s="67" t="s">
        <v>79</v>
      </c>
      <c r="S5" s="67" t="s">
        <v>80</v>
      </c>
      <c r="T5" s="67" t="s">
        <v>81</v>
      </c>
      <c r="U5" s="67" t="s">
        <v>65</v>
      </c>
      <c r="V5" s="67" t="s">
        <v>82</v>
      </c>
      <c r="W5" s="67" t="s">
        <v>83</v>
      </c>
      <c r="X5" s="67" t="s">
        <v>84</v>
      </c>
      <c r="Y5" s="67" t="s">
        <v>85</v>
      </c>
      <c r="Z5" s="67" t="s">
        <v>86</v>
      </c>
      <c r="AA5" s="67" t="s">
        <v>87</v>
      </c>
      <c r="AB5" s="67" t="s">
        <v>88</v>
      </c>
      <c r="AC5" s="67" t="s">
        <v>89</v>
      </c>
      <c r="AD5" s="67" t="s">
        <v>90</v>
      </c>
      <c r="AE5" s="67" t="s">
        <v>92</v>
      </c>
      <c r="AF5" s="67" t="s">
        <v>93</v>
      </c>
      <c r="AG5" s="67" t="s">
        <v>94</v>
      </c>
      <c r="AH5" s="67" t="s">
        <v>95</v>
      </c>
      <c r="AI5" s="67" t="s">
        <v>43</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8" s="55" customFormat="1">
      <c r="A6" s="56" t="s">
        <v>96</v>
      </c>
      <c r="B6" s="61">
        <f t="shared" ref="B6:X6" si="1">B7</f>
        <v>2022</v>
      </c>
      <c r="C6" s="61">
        <f t="shared" si="1"/>
        <v>52132</v>
      </c>
      <c r="D6" s="61">
        <f t="shared" si="1"/>
        <v>46</v>
      </c>
      <c r="E6" s="61">
        <f t="shared" si="1"/>
        <v>17</v>
      </c>
      <c r="F6" s="61">
        <f t="shared" si="1"/>
        <v>4</v>
      </c>
      <c r="G6" s="61">
        <f t="shared" si="1"/>
        <v>0</v>
      </c>
      <c r="H6" s="61" t="str">
        <f t="shared" si="1"/>
        <v>秋田県　北秋田市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64.569999999999993</v>
      </c>
      <c r="P6" s="70">
        <f t="shared" si="1"/>
        <v>4.4000000000000004</v>
      </c>
      <c r="Q6" s="70">
        <f t="shared" si="1"/>
        <v>99.35</v>
      </c>
      <c r="R6" s="70">
        <f t="shared" si="1"/>
        <v>2970</v>
      </c>
      <c r="S6" s="70">
        <f t="shared" si="1"/>
        <v>29339</v>
      </c>
      <c r="T6" s="70">
        <f t="shared" si="1"/>
        <v>1152.76</v>
      </c>
      <c r="U6" s="70">
        <f t="shared" si="1"/>
        <v>25.45</v>
      </c>
      <c r="V6" s="70">
        <f t="shared" si="1"/>
        <v>1279</v>
      </c>
      <c r="W6" s="70">
        <f t="shared" si="1"/>
        <v>0.92</v>
      </c>
      <c r="X6" s="70">
        <f t="shared" si="1"/>
        <v>1390.22</v>
      </c>
      <c r="Y6" s="78" t="str">
        <f t="shared" ref="Y6:AH6" si="2">IF(Y7="",NA(),Y7)</f>
        <v>-</v>
      </c>
      <c r="Z6" s="78" t="str">
        <f t="shared" si="2"/>
        <v>-</v>
      </c>
      <c r="AA6" s="78">
        <f t="shared" si="2"/>
        <v>90.23</v>
      </c>
      <c r="AB6" s="78">
        <f t="shared" si="2"/>
        <v>92.1</v>
      </c>
      <c r="AC6" s="78">
        <f t="shared" si="2"/>
        <v>89.74</v>
      </c>
      <c r="AD6" s="78" t="str">
        <f t="shared" si="2"/>
        <v>-</v>
      </c>
      <c r="AE6" s="78" t="str">
        <f t="shared" si="2"/>
        <v>-</v>
      </c>
      <c r="AF6" s="78">
        <f t="shared" si="2"/>
        <v>105.78</v>
      </c>
      <c r="AG6" s="78">
        <f t="shared" si="2"/>
        <v>106.09</v>
      </c>
      <c r="AH6" s="78">
        <f t="shared" si="2"/>
        <v>106.44</v>
      </c>
      <c r="AI6" s="70" t="str">
        <f>IF(AI7="","",IF(AI7="-","【-】","【"&amp;SUBSTITUTE(TEXT(AI7,"#,##0.00"),"-","△")&amp;"】"))</f>
        <v>【104.54】</v>
      </c>
      <c r="AJ6" s="78" t="str">
        <f t="shared" ref="AJ6:AS6" si="3">IF(AJ7="",NA(),AJ7)</f>
        <v>-</v>
      </c>
      <c r="AK6" s="78" t="str">
        <f t="shared" si="3"/>
        <v>-</v>
      </c>
      <c r="AL6" s="78">
        <f t="shared" si="3"/>
        <v>75.63</v>
      </c>
      <c r="AM6" s="78">
        <f t="shared" si="3"/>
        <v>120.77</v>
      </c>
      <c r="AN6" s="78">
        <f t="shared" si="3"/>
        <v>189.21</v>
      </c>
      <c r="AO6" s="78" t="str">
        <f t="shared" si="3"/>
        <v>-</v>
      </c>
      <c r="AP6" s="78" t="str">
        <f t="shared" si="3"/>
        <v>-</v>
      </c>
      <c r="AQ6" s="78">
        <f t="shared" si="3"/>
        <v>63.96</v>
      </c>
      <c r="AR6" s="78">
        <f t="shared" si="3"/>
        <v>69.42</v>
      </c>
      <c r="AS6" s="78">
        <f t="shared" si="3"/>
        <v>72.86</v>
      </c>
      <c r="AT6" s="70" t="str">
        <f>IF(AT7="","",IF(AT7="-","【-】","【"&amp;SUBSTITUTE(TEXT(AT7,"#,##0.00"),"-","△")&amp;"】"))</f>
        <v>【65.93】</v>
      </c>
      <c r="AU6" s="78" t="str">
        <f t="shared" ref="AU6:BD6" si="4">IF(AU7="",NA(),AU7)</f>
        <v>-</v>
      </c>
      <c r="AV6" s="78" t="str">
        <f t="shared" si="4"/>
        <v>-</v>
      </c>
      <c r="AW6" s="78">
        <f t="shared" si="4"/>
        <v>1.87</v>
      </c>
      <c r="AX6" s="78">
        <f t="shared" si="4"/>
        <v>-24.6</v>
      </c>
      <c r="AY6" s="78">
        <f t="shared" si="4"/>
        <v>23.58</v>
      </c>
      <c r="AZ6" s="78" t="str">
        <f t="shared" si="4"/>
        <v>-</v>
      </c>
      <c r="BA6" s="78" t="str">
        <f t="shared" si="4"/>
        <v>-</v>
      </c>
      <c r="BB6" s="78">
        <f t="shared" si="4"/>
        <v>44.24</v>
      </c>
      <c r="BC6" s="78">
        <f t="shared" si="4"/>
        <v>43.07</v>
      </c>
      <c r="BD6" s="78">
        <f t="shared" si="4"/>
        <v>45.42</v>
      </c>
      <c r="BE6" s="70" t="str">
        <f>IF(BE7="","",IF(BE7="-","【-】","【"&amp;SUBSTITUTE(TEXT(BE7,"#,##0.00"),"-","△")&amp;"】"))</f>
        <v>【44.25】</v>
      </c>
      <c r="BF6" s="78" t="str">
        <f t="shared" ref="BF6:BO6" si="5">IF(BF7="",NA(),BF7)</f>
        <v>-</v>
      </c>
      <c r="BG6" s="78" t="str">
        <f t="shared" si="5"/>
        <v>-</v>
      </c>
      <c r="BH6" s="70">
        <f t="shared" si="5"/>
        <v>0</v>
      </c>
      <c r="BI6" s="70">
        <f t="shared" si="5"/>
        <v>0</v>
      </c>
      <c r="BJ6" s="70">
        <f t="shared" si="5"/>
        <v>0</v>
      </c>
      <c r="BK6" s="78" t="str">
        <f t="shared" si="5"/>
        <v>-</v>
      </c>
      <c r="BL6" s="78" t="str">
        <f t="shared" si="5"/>
        <v>-</v>
      </c>
      <c r="BM6" s="78">
        <f t="shared" si="5"/>
        <v>1258.43</v>
      </c>
      <c r="BN6" s="78">
        <f t="shared" si="5"/>
        <v>1163.75</v>
      </c>
      <c r="BO6" s="78">
        <f t="shared" si="5"/>
        <v>1195.47</v>
      </c>
      <c r="BP6" s="70" t="str">
        <f>IF(BP7="","",IF(BP7="-","【-】","【"&amp;SUBSTITUTE(TEXT(BP7,"#,##0.00"),"-","△")&amp;"】"))</f>
        <v>【1,182.11】</v>
      </c>
      <c r="BQ6" s="78" t="str">
        <f t="shared" ref="BQ6:BZ6" si="6">IF(BQ7="",NA(),BQ7)</f>
        <v>-</v>
      </c>
      <c r="BR6" s="78" t="str">
        <f t="shared" si="6"/>
        <v>-</v>
      </c>
      <c r="BS6" s="78">
        <f t="shared" si="6"/>
        <v>50.63</v>
      </c>
      <c r="BT6" s="78">
        <f t="shared" si="6"/>
        <v>64.47</v>
      </c>
      <c r="BU6" s="78">
        <f t="shared" si="6"/>
        <v>60.73</v>
      </c>
      <c r="BV6" s="78" t="str">
        <f t="shared" si="6"/>
        <v>-</v>
      </c>
      <c r="BW6" s="78" t="str">
        <f t="shared" si="6"/>
        <v>-</v>
      </c>
      <c r="BX6" s="78">
        <f t="shared" si="6"/>
        <v>73.36</v>
      </c>
      <c r="BY6" s="78">
        <f t="shared" si="6"/>
        <v>72.599999999999994</v>
      </c>
      <c r="BZ6" s="78">
        <f t="shared" si="6"/>
        <v>69.430000000000007</v>
      </c>
      <c r="CA6" s="70" t="str">
        <f>IF(CA7="","",IF(CA7="-","【-】","【"&amp;SUBSTITUTE(TEXT(CA7,"#,##0.00"),"-","△")&amp;"】"))</f>
        <v>【73.78】</v>
      </c>
      <c r="CB6" s="78" t="str">
        <f t="shared" ref="CB6:CK6" si="7">IF(CB7="",NA(),CB7)</f>
        <v>-</v>
      </c>
      <c r="CC6" s="78" t="str">
        <f t="shared" si="7"/>
        <v>-</v>
      </c>
      <c r="CD6" s="78">
        <f t="shared" si="7"/>
        <v>309.02</v>
      </c>
      <c r="CE6" s="78">
        <f t="shared" si="7"/>
        <v>243.56</v>
      </c>
      <c r="CF6" s="78">
        <f t="shared" si="7"/>
        <v>259.22000000000003</v>
      </c>
      <c r="CG6" s="78" t="str">
        <f t="shared" si="7"/>
        <v>-</v>
      </c>
      <c r="CH6" s="78" t="str">
        <f t="shared" si="7"/>
        <v>-</v>
      </c>
      <c r="CI6" s="78">
        <f t="shared" si="7"/>
        <v>224.88</v>
      </c>
      <c r="CJ6" s="78">
        <f t="shared" si="7"/>
        <v>228.64</v>
      </c>
      <c r="CK6" s="78">
        <f t="shared" si="7"/>
        <v>239.46</v>
      </c>
      <c r="CL6" s="70" t="str">
        <f>IF(CL7="","",IF(CL7="-","【-】","【"&amp;SUBSTITUTE(TEXT(CL7,"#,##0.00"),"-","△")&amp;"】"))</f>
        <v>【220.62】</v>
      </c>
      <c r="CM6" s="78" t="str">
        <f t="shared" ref="CM6:CV6" si="8">IF(CM7="",NA(),CM7)</f>
        <v>-</v>
      </c>
      <c r="CN6" s="78" t="str">
        <f t="shared" si="8"/>
        <v>-</v>
      </c>
      <c r="CO6" s="78">
        <f t="shared" si="8"/>
        <v>45.45</v>
      </c>
      <c r="CP6" s="78">
        <f t="shared" si="8"/>
        <v>45.45</v>
      </c>
      <c r="CQ6" s="78">
        <f t="shared" si="8"/>
        <v>44</v>
      </c>
      <c r="CR6" s="78" t="str">
        <f t="shared" si="8"/>
        <v>-</v>
      </c>
      <c r="CS6" s="78" t="str">
        <f t="shared" si="8"/>
        <v>-</v>
      </c>
      <c r="CT6" s="78">
        <f t="shared" si="8"/>
        <v>42.4</v>
      </c>
      <c r="CU6" s="78">
        <f t="shared" si="8"/>
        <v>42.28</v>
      </c>
      <c r="CV6" s="78">
        <f t="shared" si="8"/>
        <v>41.06</v>
      </c>
      <c r="CW6" s="70" t="str">
        <f>IF(CW7="","",IF(CW7="-","【-】","【"&amp;SUBSTITUTE(TEXT(CW7,"#,##0.00"),"-","△")&amp;"】"))</f>
        <v>【42.22】</v>
      </c>
      <c r="CX6" s="78" t="str">
        <f t="shared" ref="CX6:DG6" si="9">IF(CX7="",NA(),CX7)</f>
        <v>-</v>
      </c>
      <c r="CY6" s="78" t="str">
        <f t="shared" si="9"/>
        <v>-</v>
      </c>
      <c r="CZ6" s="78">
        <f t="shared" si="9"/>
        <v>63.34</v>
      </c>
      <c r="DA6" s="78">
        <f t="shared" si="9"/>
        <v>64.540000000000006</v>
      </c>
      <c r="DB6" s="78">
        <f t="shared" si="9"/>
        <v>65.44</v>
      </c>
      <c r="DC6" s="78" t="str">
        <f t="shared" si="9"/>
        <v>-</v>
      </c>
      <c r="DD6" s="78" t="str">
        <f t="shared" si="9"/>
        <v>-</v>
      </c>
      <c r="DE6" s="78">
        <f t="shared" si="9"/>
        <v>84.19</v>
      </c>
      <c r="DF6" s="78">
        <f t="shared" si="9"/>
        <v>84.34</v>
      </c>
      <c r="DG6" s="78">
        <f t="shared" si="9"/>
        <v>84.34</v>
      </c>
      <c r="DH6" s="70" t="str">
        <f>IF(DH7="","",IF(DH7="-","【-】","【"&amp;SUBSTITUTE(TEXT(DH7,"#,##0.00"),"-","△")&amp;"】"))</f>
        <v>【85.67】</v>
      </c>
      <c r="DI6" s="78" t="str">
        <f t="shared" ref="DI6:DR6" si="10">IF(DI7="",NA(),DI7)</f>
        <v>-</v>
      </c>
      <c r="DJ6" s="78" t="str">
        <f t="shared" si="10"/>
        <v>-</v>
      </c>
      <c r="DK6" s="78">
        <f t="shared" si="10"/>
        <v>4.57</v>
      </c>
      <c r="DL6" s="78">
        <f t="shared" si="10"/>
        <v>7.93</v>
      </c>
      <c r="DM6" s="78">
        <f t="shared" si="10"/>
        <v>11.36</v>
      </c>
      <c r="DN6" s="78" t="str">
        <f t="shared" si="10"/>
        <v>-</v>
      </c>
      <c r="DO6" s="78" t="str">
        <f t="shared" si="10"/>
        <v>-</v>
      </c>
      <c r="DP6" s="78">
        <f t="shared" si="10"/>
        <v>21.36</v>
      </c>
      <c r="DQ6" s="78">
        <f t="shared" si="10"/>
        <v>22.79</v>
      </c>
      <c r="DR6" s="78">
        <f t="shared" si="10"/>
        <v>24.8</v>
      </c>
      <c r="DS6" s="70" t="str">
        <f>IF(DS7="","",IF(DS7="-","【-】","【"&amp;SUBSTITUTE(TEXT(DS7,"#,##0.00"),"-","△")&amp;"】"))</f>
        <v>【28.00】</v>
      </c>
      <c r="DT6" s="78" t="str">
        <f t="shared" ref="DT6:EC6" si="11">IF(DT7="",NA(),DT7)</f>
        <v>-</v>
      </c>
      <c r="DU6" s="78" t="str">
        <f t="shared" si="11"/>
        <v>-</v>
      </c>
      <c r="DV6" s="70">
        <f t="shared" si="11"/>
        <v>0</v>
      </c>
      <c r="DW6" s="70">
        <f t="shared" si="11"/>
        <v>0</v>
      </c>
      <c r="DX6" s="70">
        <f t="shared" si="11"/>
        <v>0</v>
      </c>
      <c r="DY6" s="78" t="str">
        <f t="shared" si="11"/>
        <v>-</v>
      </c>
      <c r="DZ6" s="78" t="str">
        <f t="shared" si="11"/>
        <v>-</v>
      </c>
      <c r="EA6" s="78">
        <f t="shared" si="11"/>
        <v>1.e-002</v>
      </c>
      <c r="EB6" s="78">
        <f t="shared" si="11"/>
        <v>1.e-002</v>
      </c>
      <c r="EC6" s="78">
        <f t="shared" si="11"/>
        <v>2.e-002</v>
      </c>
      <c r="ED6" s="70" t="str">
        <f>IF(ED7="","",IF(ED7="-","【-】","【"&amp;SUBSTITUTE(TEXT(ED7,"#,##0.00"),"-","△")&amp;"】"))</f>
        <v>【0.03】</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0.39</v>
      </c>
      <c r="EM6" s="78">
        <f t="shared" si="12"/>
        <v>0.1</v>
      </c>
      <c r="EN6" s="78">
        <f t="shared" si="12"/>
        <v>8.e-002</v>
      </c>
      <c r="EO6" s="70" t="str">
        <f>IF(EO7="","",IF(EO7="-","【-】","【"&amp;SUBSTITUTE(TEXT(EO7,"#,##0.00"),"-","△")&amp;"】"))</f>
        <v>【0.13】</v>
      </c>
    </row>
    <row r="7" spans="1:148" s="55" customFormat="1">
      <c r="A7" s="56"/>
      <c r="B7" s="62">
        <v>2022</v>
      </c>
      <c r="C7" s="62">
        <v>52132</v>
      </c>
      <c r="D7" s="62">
        <v>46</v>
      </c>
      <c r="E7" s="62">
        <v>17</v>
      </c>
      <c r="F7" s="62">
        <v>4</v>
      </c>
      <c r="G7" s="62">
        <v>0</v>
      </c>
      <c r="H7" s="62" t="s">
        <v>97</v>
      </c>
      <c r="I7" s="62" t="s">
        <v>98</v>
      </c>
      <c r="J7" s="62" t="s">
        <v>99</v>
      </c>
      <c r="K7" s="62" t="s">
        <v>12</v>
      </c>
      <c r="L7" s="62" t="s">
        <v>100</v>
      </c>
      <c r="M7" s="62" t="s">
        <v>101</v>
      </c>
      <c r="N7" s="71" t="s">
        <v>102</v>
      </c>
      <c r="O7" s="71">
        <v>64.569999999999993</v>
      </c>
      <c r="P7" s="71">
        <v>4.4000000000000004</v>
      </c>
      <c r="Q7" s="71">
        <v>99.35</v>
      </c>
      <c r="R7" s="71">
        <v>2970</v>
      </c>
      <c r="S7" s="71">
        <v>29339</v>
      </c>
      <c r="T7" s="71">
        <v>1152.76</v>
      </c>
      <c r="U7" s="71">
        <v>25.45</v>
      </c>
      <c r="V7" s="71">
        <v>1279</v>
      </c>
      <c r="W7" s="71">
        <v>0.92</v>
      </c>
      <c r="X7" s="71">
        <v>1390.22</v>
      </c>
      <c r="Y7" s="71" t="s">
        <v>102</v>
      </c>
      <c r="Z7" s="71" t="s">
        <v>102</v>
      </c>
      <c r="AA7" s="71">
        <v>90.23</v>
      </c>
      <c r="AB7" s="71">
        <v>92.1</v>
      </c>
      <c r="AC7" s="71">
        <v>89.74</v>
      </c>
      <c r="AD7" s="71" t="s">
        <v>102</v>
      </c>
      <c r="AE7" s="71" t="s">
        <v>102</v>
      </c>
      <c r="AF7" s="71">
        <v>105.78</v>
      </c>
      <c r="AG7" s="71">
        <v>106.09</v>
      </c>
      <c r="AH7" s="71">
        <v>106.44</v>
      </c>
      <c r="AI7" s="71">
        <v>104.54</v>
      </c>
      <c r="AJ7" s="71" t="s">
        <v>102</v>
      </c>
      <c r="AK7" s="71" t="s">
        <v>102</v>
      </c>
      <c r="AL7" s="71">
        <v>75.63</v>
      </c>
      <c r="AM7" s="71">
        <v>120.77</v>
      </c>
      <c r="AN7" s="71">
        <v>189.21</v>
      </c>
      <c r="AO7" s="71" t="s">
        <v>102</v>
      </c>
      <c r="AP7" s="71" t="s">
        <v>102</v>
      </c>
      <c r="AQ7" s="71">
        <v>63.96</v>
      </c>
      <c r="AR7" s="71">
        <v>69.42</v>
      </c>
      <c r="AS7" s="71">
        <v>72.86</v>
      </c>
      <c r="AT7" s="71">
        <v>65.930000000000007</v>
      </c>
      <c r="AU7" s="71" t="s">
        <v>102</v>
      </c>
      <c r="AV7" s="71" t="s">
        <v>102</v>
      </c>
      <c r="AW7" s="71">
        <v>1.87</v>
      </c>
      <c r="AX7" s="71">
        <v>-24.6</v>
      </c>
      <c r="AY7" s="71">
        <v>23.58</v>
      </c>
      <c r="AZ7" s="71" t="s">
        <v>102</v>
      </c>
      <c r="BA7" s="71" t="s">
        <v>102</v>
      </c>
      <c r="BB7" s="71">
        <v>44.24</v>
      </c>
      <c r="BC7" s="71">
        <v>43.07</v>
      </c>
      <c r="BD7" s="71">
        <v>45.42</v>
      </c>
      <c r="BE7" s="71">
        <v>44.25</v>
      </c>
      <c r="BF7" s="71" t="s">
        <v>102</v>
      </c>
      <c r="BG7" s="71" t="s">
        <v>102</v>
      </c>
      <c r="BH7" s="71">
        <v>0</v>
      </c>
      <c r="BI7" s="71">
        <v>0</v>
      </c>
      <c r="BJ7" s="71">
        <v>0</v>
      </c>
      <c r="BK7" s="71" t="s">
        <v>102</v>
      </c>
      <c r="BL7" s="71" t="s">
        <v>102</v>
      </c>
      <c r="BM7" s="71">
        <v>1258.43</v>
      </c>
      <c r="BN7" s="71">
        <v>1163.75</v>
      </c>
      <c r="BO7" s="71">
        <v>1195.47</v>
      </c>
      <c r="BP7" s="71">
        <v>1182.1099999999999</v>
      </c>
      <c r="BQ7" s="71" t="s">
        <v>102</v>
      </c>
      <c r="BR7" s="71" t="s">
        <v>102</v>
      </c>
      <c r="BS7" s="71">
        <v>50.63</v>
      </c>
      <c r="BT7" s="71">
        <v>64.47</v>
      </c>
      <c r="BU7" s="71">
        <v>60.73</v>
      </c>
      <c r="BV7" s="71" t="s">
        <v>102</v>
      </c>
      <c r="BW7" s="71" t="s">
        <v>102</v>
      </c>
      <c r="BX7" s="71">
        <v>73.36</v>
      </c>
      <c r="BY7" s="71">
        <v>72.599999999999994</v>
      </c>
      <c r="BZ7" s="71">
        <v>69.430000000000007</v>
      </c>
      <c r="CA7" s="71">
        <v>73.78</v>
      </c>
      <c r="CB7" s="71" t="s">
        <v>102</v>
      </c>
      <c r="CC7" s="71" t="s">
        <v>102</v>
      </c>
      <c r="CD7" s="71">
        <v>309.02</v>
      </c>
      <c r="CE7" s="71">
        <v>243.56</v>
      </c>
      <c r="CF7" s="71">
        <v>259.22000000000003</v>
      </c>
      <c r="CG7" s="71" t="s">
        <v>102</v>
      </c>
      <c r="CH7" s="71" t="s">
        <v>102</v>
      </c>
      <c r="CI7" s="71">
        <v>224.88</v>
      </c>
      <c r="CJ7" s="71">
        <v>228.64</v>
      </c>
      <c r="CK7" s="71">
        <v>239.46</v>
      </c>
      <c r="CL7" s="71">
        <v>220.62</v>
      </c>
      <c r="CM7" s="71" t="s">
        <v>102</v>
      </c>
      <c r="CN7" s="71" t="s">
        <v>102</v>
      </c>
      <c r="CO7" s="71">
        <v>45.45</v>
      </c>
      <c r="CP7" s="71">
        <v>45.45</v>
      </c>
      <c r="CQ7" s="71">
        <v>44</v>
      </c>
      <c r="CR7" s="71" t="s">
        <v>102</v>
      </c>
      <c r="CS7" s="71" t="s">
        <v>102</v>
      </c>
      <c r="CT7" s="71">
        <v>42.4</v>
      </c>
      <c r="CU7" s="71">
        <v>42.28</v>
      </c>
      <c r="CV7" s="71">
        <v>41.06</v>
      </c>
      <c r="CW7" s="71">
        <v>42.22</v>
      </c>
      <c r="CX7" s="71" t="s">
        <v>102</v>
      </c>
      <c r="CY7" s="71" t="s">
        <v>102</v>
      </c>
      <c r="CZ7" s="71">
        <v>63.34</v>
      </c>
      <c r="DA7" s="71">
        <v>64.540000000000006</v>
      </c>
      <c r="DB7" s="71">
        <v>65.44</v>
      </c>
      <c r="DC7" s="71" t="s">
        <v>102</v>
      </c>
      <c r="DD7" s="71" t="s">
        <v>102</v>
      </c>
      <c r="DE7" s="71">
        <v>84.19</v>
      </c>
      <c r="DF7" s="71">
        <v>84.34</v>
      </c>
      <c r="DG7" s="71">
        <v>84.34</v>
      </c>
      <c r="DH7" s="71">
        <v>85.67</v>
      </c>
      <c r="DI7" s="71" t="s">
        <v>102</v>
      </c>
      <c r="DJ7" s="71" t="s">
        <v>102</v>
      </c>
      <c r="DK7" s="71">
        <v>4.57</v>
      </c>
      <c r="DL7" s="71">
        <v>7.93</v>
      </c>
      <c r="DM7" s="71">
        <v>11.36</v>
      </c>
      <c r="DN7" s="71" t="s">
        <v>102</v>
      </c>
      <c r="DO7" s="71" t="s">
        <v>102</v>
      </c>
      <c r="DP7" s="71">
        <v>21.36</v>
      </c>
      <c r="DQ7" s="71">
        <v>22.79</v>
      </c>
      <c r="DR7" s="71">
        <v>24.8</v>
      </c>
      <c r="DS7" s="71">
        <v>28</v>
      </c>
      <c r="DT7" s="71" t="s">
        <v>102</v>
      </c>
      <c r="DU7" s="71" t="s">
        <v>102</v>
      </c>
      <c r="DV7" s="71">
        <v>0</v>
      </c>
      <c r="DW7" s="71">
        <v>0</v>
      </c>
      <c r="DX7" s="71">
        <v>0</v>
      </c>
      <c r="DY7" s="71" t="s">
        <v>102</v>
      </c>
      <c r="DZ7" s="71" t="s">
        <v>102</v>
      </c>
      <c r="EA7" s="71">
        <v>1.e-002</v>
      </c>
      <c r="EB7" s="71">
        <v>1.e-002</v>
      </c>
      <c r="EC7" s="71">
        <v>2.e-002</v>
      </c>
      <c r="ED7" s="71">
        <v>3.e-002</v>
      </c>
      <c r="EE7" s="71" t="s">
        <v>102</v>
      </c>
      <c r="EF7" s="71" t="s">
        <v>102</v>
      </c>
      <c r="EG7" s="71">
        <v>0</v>
      </c>
      <c r="EH7" s="71">
        <v>0</v>
      </c>
      <c r="EI7" s="71">
        <v>0</v>
      </c>
      <c r="EJ7" s="71" t="s">
        <v>102</v>
      </c>
      <c r="EK7" s="71" t="s">
        <v>102</v>
      </c>
      <c r="EL7" s="71">
        <v>0.39</v>
      </c>
      <c r="EM7" s="71">
        <v>0.1</v>
      </c>
      <c r="EN7" s="71">
        <v>8.e-002</v>
      </c>
      <c r="EO7" s="71">
        <v>0.13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伊藤 星</cp:lastModifiedBy>
  <dcterms:created xsi:type="dcterms:W3CDTF">2023-12-12T00:54:00Z</dcterms:created>
  <dcterms:modified xsi:type="dcterms:W3CDTF">2024-01-25T02:38:52Z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2024-01-25T02:38:52Z</vt:filetime>
  </property>
</Properties>
</file>