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bin" ContentType="application/vnd.openxmlformats-officedocument.spreadsheetml.printerSettings"/>
  <Override PartName="/xl/printerSettings/printerSettings20.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tabRatio="688"/>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施設１１" sheetId="14" r:id="rId14"/>
    <sheet name="施設１２" sheetId="15" r:id="rId15"/>
    <sheet name="施設１３" sheetId="16" r:id="rId16"/>
    <sheet name="施設１４" sheetId="17" r:id="rId17"/>
    <sheet name="施設１５" sheetId="18" r:id="rId18"/>
    <sheet name="請求書" sheetId="21" r:id="rId19"/>
    <sheet name="委任状（申請者と口座名義人が違う場合に提出）" sheetId="20" r:id="rId20"/>
  </sheets>
  <definedNames>
    <definedName name="_xlnm._FilterDatabase" localSheetId="3" hidden="1">施設１!$A$3:$AP$7</definedName>
    <definedName name="_xlnm.Print_Area" localSheetId="3">施設１!$A$1:$AP$24</definedName>
    <definedName name="_xlnm.Print_Area" localSheetId="2">'申請額一覧（別紙１）'!$A$1:$P$19</definedName>
    <definedName name="_xlnm.Print_Area" localSheetId="18">請求書!$A$1:$AL$88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藤原　貴晃</author>
  </authors>
  <commentList>
    <comment ref="E1" authorId="0">
      <text>
        <r>
          <rPr>
            <b/>
            <sz val="28"/>
            <color auto="1"/>
            <rFont val="ＭＳ ゴシック"/>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11.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12.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13.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14.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15.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16.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17.xml><?xml version="1.0" encoding="utf-8"?>
<comments xmlns="http://schemas.openxmlformats.org/spreadsheetml/2006/main">
  <authors>
    <author>中村　康二</author>
  </authors>
  <commentList>
    <comment ref="AL3" authorId="0">
      <text>
        <r>
          <rPr>
            <sz val="11"/>
            <color auto="1"/>
            <rFont val="ＭＳ Ｐゴシック"/>
          </rPr>
          <t>注意！
請求書の日付は入力しないでください。</t>
        </r>
      </text>
    </comment>
  </commentList>
</comments>
</file>

<file path=xl/comments18.xml><?xml version="1.0" encoding="utf-8"?>
<comments xmlns="http://schemas.openxmlformats.org/spreadsheetml/2006/main">
  <authors>
    <author>藤原　貴晃</author>
    <author>中村　康二</author>
  </authors>
  <commentList>
    <comment ref="E16" authorId="0">
      <text>
        <r>
          <rPr>
            <b/>
            <sz val="11"/>
            <color theme="0"/>
            <rFont val="ＭＳ Ｐゴシック"/>
          </rPr>
          <t>押印が必要です。</t>
        </r>
      </text>
    </comment>
    <comment ref="N23" authorId="0">
      <text>
        <r>
          <rPr>
            <b/>
            <sz val="11"/>
            <color theme="0"/>
            <rFont val="ＭＳ Ｐゴシック"/>
          </rPr>
          <t>押印が必要です。</t>
        </r>
      </text>
    </comment>
    <comment ref="S19" authorId="1">
      <text>
        <r>
          <rPr>
            <b/>
            <sz val="11"/>
            <color theme="0"/>
            <rFont val="ＭＳ Ｐゴシック"/>
          </rPr>
          <t>注意！
請求書の日付は入力しないでください。</t>
        </r>
      </text>
    </comment>
    <comment ref="A1" authorId="0">
      <text>
        <r>
          <rPr>
            <b/>
            <sz val="11"/>
            <color theme="0"/>
            <rFont val="ＭＳ Ｐゴシック"/>
          </rPr>
          <t>申請者と口座名義人が違う場合に提出してください。</t>
        </r>
      </text>
    </comment>
  </commentList>
</comments>
</file>

<file path=xl/comments2.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 ref="Y21" authorId="1">
      <text>
        <r>
          <rPr>
            <b/>
            <sz val="11"/>
            <color rgb="FFFF0000"/>
            <rFont val="ＭＳ Ｐゴシック"/>
          </rPr>
          <t>通所系の場合に入力</t>
        </r>
        <r>
          <rPr>
            <sz val="11"/>
            <color auto="1"/>
            <rFont val="ＭＳ Ｐゴシック"/>
          </rPr>
          <t xml:space="preserve">
【令和5年4月～令和6年3月の期間運営月数を入力してください。】
・注釈は、入所の場合と同様です。
</t>
        </r>
      </text>
    </comment>
    <comment ref="Y18" authorId="1">
      <text>
        <r>
          <rPr>
            <b/>
            <sz val="11"/>
            <color rgb="FFFF0000"/>
            <rFont val="ＭＳ Ｐゴシック"/>
          </rPr>
          <t>入所系の場合に入力</t>
        </r>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3.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4.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5.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6.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7.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8.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comments9.xml><?xml version="1.0" encoding="utf-8"?>
<comments xmlns="http://schemas.openxmlformats.org/spreadsheetml/2006/main">
  <authors>
    <author>宮城県</author>
    <author>藤原　貴晃</author>
  </authors>
  <commentList>
    <comment ref="N3" authorId="0">
      <text>
        <r>
          <rPr>
            <sz val="11"/>
            <color indexed="81"/>
            <rFont val="ＭＳ 明朝"/>
          </rPr>
          <t>半角数字10桁</t>
        </r>
      </text>
    </comment>
    <comment ref="AP5" authorId="1">
      <text>
        <r>
          <rPr>
            <sz val="11"/>
            <color auto="1"/>
            <rFont val="ＭＳ Ｐゴシック"/>
          </rPr>
          <t xml:space="preserve">・左欄のサービス種別の定員を入力してください。
</t>
        </r>
      </text>
    </comment>
  </commentList>
</comments>
</file>

<file path=xl/sharedStrings.xml><?xml version="1.0" encoding="utf-8"?>
<sst xmlns="http://schemas.openxmlformats.org/spreadsheetml/2006/main" xmlns:r="http://schemas.openxmlformats.org/officeDocument/2006/relationships" count="225" uniqueCount="225">
  <si>
    <t>住所</t>
  </si>
  <si>
    <t>サービス種別</t>
    <rPh sb="4" eb="6">
      <t>シュベツ</t>
    </rPh>
    <phoneticPr fontId="22"/>
  </si>
  <si>
    <t>本申請書の使い方</t>
    <rPh sb="0" eb="1">
      <t>ホン</t>
    </rPh>
    <rPh sb="1" eb="4">
      <t>シンセイショ</t>
    </rPh>
    <rPh sb="5" eb="6">
      <t>ツカ</t>
    </rPh>
    <rPh sb="7" eb="8">
      <t>カタ</t>
    </rPh>
    <phoneticPr fontId="22"/>
  </si>
  <si>
    <t>所 在 地　</t>
  </si>
  <si>
    <t>事業所・施設の状況</t>
    <rPh sb="0" eb="3">
      <t>ジギョウショ</t>
    </rPh>
    <rPh sb="4" eb="6">
      <t>シセツ</t>
    </rPh>
    <rPh sb="7" eb="9">
      <t>ジョウキョウ</t>
    </rPh>
    <phoneticPr fontId="22"/>
  </si>
  <si>
    <t>連絡先</t>
    <rPh sb="0" eb="3">
      <t>レンラクサキ</t>
    </rPh>
    <phoneticPr fontId="22"/>
  </si>
  <si>
    <t>（郵便番号</t>
    <rPh sb="1" eb="3">
      <t>ユウビン</t>
    </rPh>
    <rPh sb="3" eb="5">
      <t>バンゴウ</t>
    </rPh>
    <phoneticPr fontId="22"/>
  </si>
  <si>
    <t>基準単価</t>
    <rPh sb="0" eb="2">
      <t>キジュン</t>
    </rPh>
    <rPh sb="2" eb="4">
      <t>タンカ</t>
    </rPh>
    <phoneticPr fontId="22"/>
  </si>
  <si>
    <t>‐</t>
  </si>
  <si>
    <t>法人名</t>
    <rPh sb="0" eb="2">
      <t>ホウジン</t>
    </rPh>
    <rPh sb="2" eb="3">
      <t>メイ</t>
    </rPh>
    <phoneticPr fontId="22"/>
  </si>
  <si>
    <t>日</t>
    <rPh sb="0" eb="1">
      <t>ニチ</t>
    </rPh>
    <phoneticPr fontId="22"/>
  </si>
  <si>
    <t>令和5年度○○市障害者支援施設等物価高騰対策事業費補助金</t>
    <rPh sb="7" eb="8">
      <t>シ</t>
    </rPh>
    <rPh sb="8" eb="11">
      <t>ショウガイシャ</t>
    </rPh>
    <rPh sb="11" eb="13">
      <t>シエン</t>
    </rPh>
    <rPh sb="13" eb="15">
      <t>シセツ</t>
    </rPh>
    <rPh sb="16" eb="18">
      <t>ブッカ</t>
    </rPh>
    <rPh sb="18" eb="20">
      <t>コウトウ</t>
    </rPh>
    <rPh sb="20" eb="22">
      <t>タイサク</t>
    </rPh>
    <rPh sb="24" eb="25">
      <t>ヒ</t>
    </rPh>
    <rPh sb="25" eb="28">
      <t>ホジョキン</t>
    </rPh>
    <phoneticPr fontId="22"/>
  </si>
  <si>
    <t>申請日における入所定員</t>
    <rPh sb="0" eb="3">
      <t>しんせいび</t>
    </rPh>
    <rPh sb="7" eb="9">
      <t>にゅうしょ</t>
    </rPh>
    <rPh sb="9" eb="11">
      <t>ていいん</t>
    </rPh>
    <phoneticPr fontId="3" type="Hiragana"/>
  </si>
  <si>
    <t>年</t>
    <rPh sb="0" eb="1">
      <t>ネン</t>
    </rPh>
    <phoneticPr fontId="22"/>
  </si>
  <si>
    <t>申請額計</t>
    <rPh sb="0" eb="3">
      <t>しんせいがく</t>
    </rPh>
    <rPh sb="3" eb="4">
      <t>けい</t>
    </rPh>
    <phoneticPr fontId="3" type="Hiragana"/>
  </si>
  <si>
    <t>月</t>
    <rPh sb="0" eb="1">
      <t>ゲツ</t>
    </rPh>
    <phoneticPr fontId="22"/>
  </si>
  <si>
    <t>様</t>
    <rPh sb="0" eb="1">
      <t>サマ</t>
    </rPh>
    <phoneticPr fontId="22"/>
  </si>
  <si>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</si>
  <si>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</si>
  <si>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</si>
  <si>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2"/>
  </si>
  <si>
    <t>電話番号</t>
    <rPh sb="0" eb="2">
      <t>デンワ</t>
    </rPh>
    <rPh sb="2" eb="4">
      <t>バンゴウ</t>
    </rPh>
    <phoneticPr fontId="22"/>
  </si>
  <si>
    <t>区　　分</t>
    <rPh sb="0" eb="1">
      <t>く</t>
    </rPh>
    <rPh sb="3" eb="4">
      <t>ふん</t>
    </rPh>
    <phoneticPr fontId="3" type="Hiragana"/>
  </si>
  <si>
    <t>職　　名</t>
    <rPh sb="0" eb="1">
      <t>ショク</t>
    </rPh>
    <rPh sb="3" eb="4">
      <t>ナ</t>
    </rPh>
    <phoneticPr fontId="22"/>
  </si>
  <si>
    <t>氏　　名</t>
    <rPh sb="0" eb="1">
      <t>シ</t>
    </rPh>
    <rPh sb="3" eb="4">
      <t>ナ</t>
    </rPh>
    <phoneticPr fontId="22"/>
  </si>
  <si>
    <t>　私は、令和5年度○○市障害者支援施設等物価高騰対策事業費補助金の受領に関する権限を、</t>
  </si>
  <si>
    <t>振込口座</t>
    <rPh sb="0" eb="2">
      <t>フリコミ</t>
    </rPh>
    <rPh sb="2" eb="4">
      <t>コウザ</t>
    </rPh>
    <phoneticPr fontId="22"/>
  </si>
  <si>
    <t>申請に関する担当者</t>
    <rPh sb="0" eb="2">
      <t>シンセイ</t>
    </rPh>
    <rPh sb="3" eb="4">
      <t>カン</t>
    </rPh>
    <rPh sb="6" eb="9">
      <t>タントウシャ</t>
    </rPh>
    <phoneticPr fontId="22"/>
  </si>
  <si>
    <t>申請額</t>
    <rPh sb="0" eb="3">
      <t>シンセイガク</t>
    </rPh>
    <phoneticPr fontId="22"/>
  </si>
  <si>
    <t>　　令和</t>
    <rPh sb="2" eb="4">
      <t>レイワ</t>
    </rPh>
    <phoneticPr fontId="22"/>
  </si>
  <si>
    <t>金融機関コード</t>
    <rPh sb="0" eb="2">
      <t>キンユウ</t>
    </rPh>
    <rPh sb="2" eb="4">
      <t>キカン</t>
    </rPh>
    <phoneticPr fontId="22"/>
  </si>
  <si>
    <t>（別記様式第１号）</t>
    <rPh sb="1" eb="3">
      <t>ベッキ</t>
    </rPh>
    <rPh sb="3" eb="5">
      <t>ヨウシキ</t>
    </rPh>
    <rPh sb="5" eb="6">
      <t>ダイ</t>
    </rPh>
    <rPh sb="7" eb="8">
      <t>ゴウ</t>
    </rPh>
    <phoneticPr fontId="22"/>
  </si>
  <si>
    <t>か所</t>
    <rPh sb="1" eb="2">
      <t>ショ</t>
    </rPh>
    <phoneticPr fontId="22"/>
  </si>
  <si>
    <t>　標記について，次のとおり申請します。
　なお，補助金の交付決定を受けた際には，この申請をもって補助金等交付規則（昭和○○年○○市規則第○号）第○条第○項による実績報告書とします。</t>
    <rPh sb="1" eb="3">
      <t>ヒョウキ</t>
    </rPh>
    <rPh sb="8" eb="9">
      <t>ツギ</t>
    </rPh>
    <rPh sb="13" eb="15">
      <t>シンセイ</t>
    </rPh>
    <rPh sb="57" eb="59">
      <t>ショウワ</t>
    </rPh>
    <rPh sb="61" eb="62">
      <t>ネン</t>
    </rPh>
    <rPh sb="64" eb="65">
      <t>シ</t>
    </rPh>
    <rPh sb="67" eb="68">
      <t>ダイ</t>
    </rPh>
    <rPh sb="69" eb="70">
      <t>ゴウ</t>
    </rPh>
    <phoneticPr fontId="22"/>
  </si>
  <si>
    <t>誓　約　事　項</t>
    <rPh sb="0" eb="1">
      <t>チカイ</t>
    </rPh>
    <rPh sb="2" eb="3">
      <t>ヤク</t>
    </rPh>
    <rPh sb="4" eb="5">
      <t>コト</t>
    </rPh>
    <rPh sb="6" eb="7">
      <t>コウ</t>
    </rPh>
    <phoneticPr fontId="22"/>
  </si>
  <si>
    <t>　サービス種別・申請金額等の申請内容に相違ない。</t>
  </si>
  <si>
    <t>小　　計</t>
    <rPh sb="0" eb="1">
      <t>ショウ</t>
    </rPh>
    <rPh sb="3" eb="4">
      <t>ケイ</t>
    </rPh>
    <phoneticPr fontId="22"/>
  </si>
  <si>
    <t>事業所・施設の名称</t>
    <rPh sb="0" eb="3">
      <t>ジギョウショ</t>
    </rPh>
    <rPh sb="4" eb="6">
      <t>シセツ</t>
    </rPh>
    <rPh sb="7" eb="9">
      <t>メイショウ</t>
    </rPh>
    <phoneticPr fontId="22"/>
  </si>
  <si>
    <t>開所日</t>
    <rPh sb="0" eb="2">
      <t>カイショ</t>
    </rPh>
    <rPh sb="2" eb="3">
      <t>ビ</t>
    </rPh>
    <phoneticPr fontId="22"/>
  </si>
  <si>
    <t>法人所在地</t>
    <rPh sb="0" eb="2">
      <t>ホウジン</t>
    </rPh>
    <rPh sb="2" eb="5">
      <t>ショザイチ</t>
    </rPh>
    <phoneticPr fontId="22"/>
  </si>
  <si>
    <t>申　請　者</t>
    <rPh sb="0" eb="1">
      <t>サル</t>
    </rPh>
    <rPh sb="2" eb="3">
      <t>ショウ</t>
    </rPh>
    <rPh sb="4" eb="5">
      <t>シャ</t>
    </rPh>
    <phoneticPr fontId="22"/>
  </si>
  <si>
    <t>No.</t>
  </si>
  <si>
    <t>－</t>
  </si>
  <si>
    <t>E-mail</t>
  </si>
  <si>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2"/>
  </si>
  <si>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2"/>
  </si>
  <si>
    <t>事業所･施設数</t>
    <rPh sb="0" eb="3">
      <t>ジギョウショ</t>
    </rPh>
    <rPh sb="4" eb="6">
      <t>シセツ</t>
    </rPh>
    <rPh sb="6" eb="7">
      <t>スウ</t>
    </rPh>
    <phoneticPr fontId="22"/>
  </si>
  <si>
    <t>通所系</t>
    <rPh sb="0" eb="2">
      <t>ツウショ</t>
    </rPh>
    <rPh sb="2" eb="3">
      <t>ケイ</t>
    </rPh>
    <phoneticPr fontId="22"/>
  </si>
  <si>
    <t>秋田市○○○○４４４４－４４４４</t>
  </si>
  <si>
    <t>事業所・施設の所在地</t>
    <rPh sb="0" eb="3">
      <t>ジギョウショ</t>
    </rPh>
    <rPh sb="4" eb="6">
      <t>シセツ</t>
    </rPh>
    <rPh sb="7" eb="10">
      <t>ショザイチ</t>
    </rPh>
    <phoneticPr fontId="22"/>
  </si>
  <si>
    <t>通所
定員</t>
    <rPh sb="0" eb="2">
      <t>ツウショ</t>
    </rPh>
    <rPh sb="3" eb="5">
      <t>テイイン</t>
    </rPh>
    <phoneticPr fontId="22"/>
  </si>
  <si>
    <t>手順</t>
    <rPh sb="0" eb="2">
      <t>テジュン</t>
    </rPh>
    <phoneticPr fontId="22"/>
  </si>
  <si>
    <t>合　　計</t>
    <rPh sb="0" eb="1">
      <t>ゴウ</t>
    </rPh>
    <rPh sb="3" eb="4">
      <t>ケイ</t>
    </rPh>
    <phoneticPr fontId="22"/>
  </si>
  <si>
    <t>店舗コード</t>
    <rPh sb="0" eb="2">
      <t>テンポ</t>
    </rPh>
    <phoneticPr fontId="22"/>
  </si>
  <si>
    <t>算定額</t>
    <rPh sb="0" eb="3">
      <t>サンテイガク</t>
    </rPh>
    <phoneticPr fontId="22"/>
  </si>
  <si>
    <t>算定額</t>
    <rPh sb="0" eb="2">
      <t>サンテイ</t>
    </rPh>
    <rPh sb="2" eb="3">
      <t>ガク</t>
    </rPh>
    <phoneticPr fontId="22"/>
  </si>
  <si>
    <t>令和5年度○○市障害者支援施設等物価高騰対策事業費補助金交付申請書兼実績報告書</t>
    <rPh sb="0" eb="2">
      <t>レイワ</t>
    </rPh>
    <rPh sb="3" eb="5">
      <t>ネンド</t>
    </rPh>
    <rPh sb="8" eb="11">
      <t>ショウガイシャ</t>
    </rPh>
    <rPh sb="11" eb="13">
      <t>シエン</t>
    </rPh>
    <rPh sb="16" eb="18">
      <t>ブッカ</t>
    </rPh>
    <rPh sb="18" eb="20">
      <t>コウトウ</t>
    </rPh>
    <rPh sb="20" eb="22">
      <t>タイサク</t>
    </rPh>
    <rPh sb="24" eb="25">
      <t>ヒ</t>
    </rPh>
    <rPh sb="25" eb="28">
      <t>ホジョキン</t>
    </rPh>
    <rPh sb="28" eb="30">
      <t>コウフ</t>
    </rPh>
    <rPh sb="30" eb="33">
      <t>シンセイショ</t>
    </rPh>
    <rPh sb="33" eb="34">
      <t>ケン</t>
    </rPh>
    <rPh sb="34" eb="36">
      <t>ジッセキ</t>
    </rPh>
    <rPh sb="36" eb="39">
      <t>ホウコクショ</t>
    </rPh>
    <phoneticPr fontId="22"/>
  </si>
  <si>
    <t>人</t>
    <rPh sb="0" eb="1">
      <t>ニン</t>
    </rPh>
    <phoneticPr fontId="22"/>
  </si>
  <si>
    <t>　この助成金に係る収入及び支出等に係る証拠書類を適切に整備保管する。</t>
    <rPh sb="29" eb="31">
      <t>ホカン</t>
    </rPh>
    <phoneticPr fontId="22"/>
  </si>
  <si>
    <t>　この助成金と対象経費を重複して，他の助成金を受けていない。</t>
  </si>
  <si>
    <t>法人本部の作業</t>
    <rPh sb="0" eb="2">
      <t>ホウジン</t>
    </rPh>
    <rPh sb="2" eb="4">
      <t>ホンブ</t>
    </rPh>
    <rPh sb="5" eb="7">
      <t>サギョウ</t>
    </rPh>
    <phoneticPr fontId="22"/>
  </si>
  <si>
    <t>　添付書類</t>
    <rPh sb="1" eb="3">
      <t>テンプ</t>
    </rPh>
    <rPh sb="3" eb="5">
      <t>ショルイ</t>
    </rPh>
    <phoneticPr fontId="22"/>
  </si>
  <si>
    <t>代表者の職・氏名</t>
  </si>
  <si>
    <t>自立訓練（生活訓練）</t>
    <rPh sb="0" eb="2">
      <t>ジリツ</t>
    </rPh>
    <rPh sb="2" eb="4">
      <t>クンレン</t>
    </rPh>
    <rPh sb="5" eb="7">
      <t>セイカツ</t>
    </rPh>
    <rPh sb="7" eb="9">
      <t>クンレン</t>
    </rPh>
    <phoneticPr fontId="22"/>
  </si>
  <si>
    <t>Excelファイル名を代表となる事業所の事業所番号に変更</t>
  </si>
  <si>
    <t>開設日</t>
    <rPh sb="0" eb="3">
      <t>カイセツビ</t>
    </rPh>
    <phoneticPr fontId="22"/>
  </si>
  <si>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2"/>
  </si>
  <si>
    <t>申請額</t>
    <rPh sb="0" eb="2">
      <t>シンセイ</t>
    </rPh>
    <rPh sb="2" eb="3">
      <t>ガク</t>
    </rPh>
    <phoneticPr fontId="22"/>
  </si>
  <si>
    <t>普通</t>
    <rPh sb="0" eb="2">
      <t>フツウ</t>
    </rPh>
    <phoneticPr fontId="22"/>
  </si>
  <si>
    <t>ゆうちょ銀行</t>
    <rPh sb="4" eb="6">
      <t>ギンコウ</t>
    </rPh>
    <phoneticPr fontId="22"/>
  </si>
  <si>
    <t>3333</t>
  </si>
  <si>
    <t>記号</t>
    <rPh sb="0" eb="2">
      <t>キゴウ</t>
    </rPh>
    <phoneticPr fontId="22"/>
  </si>
  <si>
    <t>番号</t>
    <rPh sb="0" eb="2">
      <t>バンゴウ</t>
    </rPh>
    <phoneticPr fontId="22"/>
  </si>
  <si>
    <t>　（１）施設別申請額一覧（別紙１）</t>
    <rPh sb="4" eb="6">
      <t>シセツ</t>
    </rPh>
    <rPh sb="6" eb="7">
      <t>ベツ</t>
    </rPh>
    <rPh sb="7" eb="10">
      <t>シンセイガク</t>
    </rPh>
    <rPh sb="10" eb="12">
      <t>イチラン</t>
    </rPh>
    <rPh sb="13" eb="15">
      <t>ベッシ</t>
    </rPh>
    <phoneticPr fontId="22"/>
  </si>
  <si>
    <t>申請日における通所定員</t>
    <rPh sb="0" eb="3">
      <t>しんせいび</t>
    </rPh>
    <rPh sb="7" eb="9">
      <t>つうしょ</t>
    </rPh>
    <rPh sb="9" eb="11">
      <t>ていいん</t>
    </rPh>
    <phoneticPr fontId="3" type="Hiragana"/>
  </si>
  <si>
    <t>　（２）施設別個票（別紙２）</t>
    <rPh sb="4" eb="6">
      <t>シセツ</t>
    </rPh>
    <rPh sb="6" eb="7">
      <t>ベツ</t>
    </rPh>
    <rPh sb="7" eb="9">
      <t>コヒョウ</t>
    </rPh>
    <rPh sb="10" eb="12">
      <t>ベッシ</t>
    </rPh>
    <phoneticPr fontId="22"/>
  </si>
  <si>
    <t>施設別申請額一覧（別紙１）</t>
    <rPh sb="0" eb="2">
      <t>シセツ</t>
    </rPh>
    <rPh sb="2" eb="3">
      <t>ベツ</t>
    </rPh>
    <rPh sb="3" eb="6">
      <t>シンセイガク</t>
    </rPh>
    <rPh sb="6" eb="8">
      <t>イチラン</t>
    </rPh>
    <rPh sb="9" eb="11">
      <t>ベッシ</t>
    </rPh>
    <phoneticPr fontId="22"/>
  </si>
  <si>
    <t>施設別個票（別紙２）</t>
    <rPh sb="0" eb="2">
      <t>シセツ</t>
    </rPh>
    <rPh sb="2" eb="3">
      <t>ベツ</t>
    </rPh>
    <rPh sb="3" eb="5">
      <t>コヒョウ</t>
    </rPh>
    <rPh sb="6" eb="8">
      <t>ベッシ</t>
    </rPh>
    <phoneticPr fontId="22"/>
  </si>
  <si>
    <t>○○市長　○○　○○</t>
    <rPh sb="2" eb="4">
      <t>シチョウ</t>
    </rPh>
    <phoneticPr fontId="22"/>
  </si>
  <si>
    <t>短期入所</t>
    <rPh sb="0" eb="2">
      <t>たんき</t>
    </rPh>
    <rPh sb="2" eb="4">
      <t>にゅうしょ</t>
    </rPh>
    <phoneticPr fontId="3" type="Hiragana"/>
  </si>
  <si>
    <t>入所
定員</t>
    <rPh sb="0" eb="2">
      <t>ニュウショ</t>
    </rPh>
    <rPh sb="3" eb="5">
      <t>テイイン</t>
    </rPh>
    <phoneticPr fontId="22"/>
  </si>
  <si>
    <t>秋田市○○○○２２－２２</t>
  </si>
  <si>
    <t>→交付決定通知送付先〒</t>
    <rPh sb="1" eb="3">
      <t>こうふ</t>
    </rPh>
    <rPh sb="3" eb="5">
      <t>けってい</t>
    </rPh>
    <rPh sb="5" eb="7">
      <t>つうち</t>
    </rPh>
    <rPh sb="7" eb="10">
      <t>そうふさき</t>
    </rPh>
    <phoneticPr fontId="3" type="Hiragana"/>
  </si>
  <si>
    <t>人</t>
    <rPh sb="0" eb="1">
      <t>にん</t>
    </rPh>
    <phoneticPr fontId="3" type="Hiragana"/>
  </si>
  <si>
    <t>運営月数</t>
    <rPh sb="0" eb="2">
      <t>ウンエイ</t>
    </rPh>
    <rPh sb="2" eb="3">
      <t>ゲツ</t>
    </rPh>
    <rPh sb="3" eb="4">
      <t>スウ</t>
    </rPh>
    <phoneticPr fontId="22"/>
  </si>
  <si>
    <t>代表者職・氏名</t>
    <rPh sb="0" eb="3">
      <t>ダイヒョウシャ</t>
    </rPh>
    <rPh sb="3" eb="4">
      <t>ショク</t>
    </rPh>
    <rPh sb="5" eb="6">
      <t>シ</t>
    </rPh>
    <rPh sb="6" eb="7">
      <t>メイ</t>
    </rPh>
    <phoneticPr fontId="22"/>
  </si>
  <si>
    <t>月</t>
    <rPh sb="0" eb="1">
      <t>つき</t>
    </rPh>
    <phoneticPr fontId="3" type="Hiragana"/>
  </si>
  <si>
    <t>申請額（入所）</t>
    <rPh sb="0" eb="2">
      <t>シンセイ</t>
    </rPh>
    <rPh sb="2" eb="3">
      <t>ガク</t>
    </rPh>
    <rPh sb="4" eb="6">
      <t>ニュウショ</t>
    </rPh>
    <phoneticPr fontId="22"/>
  </si>
  <si>
    <t>申請額（通所）</t>
    <rPh sb="0" eb="2">
      <t>シンセイ</t>
    </rPh>
    <rPh sb="2" eb="3">
      <t>ガク</t>
    </rPh>
    <rPh sb="4" eb="6">
      <t>ツウショ</t>
    </rPh>
    <phoneticPr fontId="22"/>
  </si>
  <si>
    <t>定員
（入所）</t>
    <rPh sb="0" eb="2">
      <t>テイイン</t>
    </rPh>
    <rPh sb="4" eb="6">
      <t>ニュウショ</t>
    </rPh>
    <phoneticPr fontId="22"/>
  </si>
  <si>
    <t>　（課名　○○課）</t>
    <rPh sb="2" eb="4">
      <t>カメイ</t>
    </rPh>
    <rPh sb="7" eb="8">
      <t>カ</t>
    </rPh>
    <phoneticPr fontId="22"/>
  </si>
  <si>
    <t>定員
（通所）</t>
    <rPh sb="0" eb="2">
      <t>ていいん</t>
    </rPh>
    <rPh sb="4" eb="6">
      <t>つうしょ</t>
    </rPh>
    <phoneticPr fontId="3" type="Hiragana"/>
  </si>
  <si>
    <t>施設入所支援</t>
  </si>
  <si>
    <t>施設数（入所）</t>
    <rPh sb="0" eb="3">
      <t>しせつすう</t>
    </rPh>
    <rPh sb="4" eb="6">
      <t>にゅうしょ</t>
    </rPh>
    <phoneticPr fontId="3" type="Hiragana"/>
  </si>
  <si>
    <t>基準単価
（入所）</t>
    <rPh sb="0" eb="2">
      <t>キジュン</t>
    </rPh>
    <rPh sb="2" eb="4">
      <t>タンカ</t>
    </rPh>
    <rPh sb="6" eb="8">
      <t>ニュウショ</t>
    </rPh>
    <phoneticPr fontId="22"/>
  </si>
  <si>
    <t>福祉型障害児入所施設</t>
    <rPh sb="0" eb="3">
      <t>ふくしがた</t>
    </rPh>
    <rPh sb="3" eb="6">
      <t>しょうがいじ</t>
    </rPh>
    <rPh sb="6" eb="8">
      <t>にゅうしょ</t>
    </rPh>
    <rPh sb="8" eb="10">
      <t>しせつ</t>
    </rPh>
    <phoneticPr fontId="3" type="Hiragana"/>
  </si>
  <si>
    <t>基準単価
（通所）</t>
    <rPh sb="0" eb="2">
      <t>キジュン</t>
    </rPh>
    <rPh sb="2" eb="4">
      <t>タンカ</t>
    </rPh>
    <rPh sb="6" eb="8">
      <t>ツウショ</t>
    </rPh>
    <phoneticPr fontId="22"/>
  </si>
  <si>
    <t>申請担当者職名</t>
    <rPh sb="0" eb="2">
      <t>しんせい</t>
    </rPh>
    <rPh sb="2" eb="5">
      <t>たんとうしゃ</t>
    </rPh>
    <rPh sb="5" eb="7">
      <t>しょくめい</t>
    </rPh>
    <phoneticPr fontId="3" type="Hiragana"/>
  </si>
  <si>
    <t>運営月数
（入所）</t>
    <rPh sb="0" eb="2">
      <t>ウンエイ</t>
    </rPh>
    <rPh sb="2" eb="3">
      <t>ツキ</t>
    </rPh>
    <rPh sb="3" eb="4">
      <t>スウ</t>
    </rPh>
    <rPh sb="6" eb="8">
      <t>ニュウショ</t>
    </rPh>
    <phoneticPr fontId="22"/>
  </si>
  <si>
    <t>運営月数
（通所）</t>
    <rPh sb="0" eb="2">
      <t>ウンエイ</t>
    </rPh>
    <rPh sb="2" eb="3">
      <t>ツキ</t>
    </rPh>
    <rPh sb="3" eb="4">
      <t>スウ</t>
    </rPh>
    <rPh sb="6" eb="8">
      <t>ツウショ</t>
    </rPh>
    <phoneticPr fontId="22"/>
  </si>
  <si>
    <t>月</t>
    <rPh sb="0" eb="1">
      <t>がつ</t>
    </rPh>
    <phoneticPr fontId="3" type="Hiragana"/>
  </si>
  <si>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2"/>
  </si>
  <si>
    <t>宿泊型自立訓練</t>
    <rPh sb="0" eb="3">
      <t>しゅくはくがた</t>
    </rPh>
    <rPh sb="3" eb="5">
      <t>じりつ</t>
    </rPh>
    <rPh sb="5" eb="7">
      <t>くんれん</t>
    </rPh>
    <phoneticPr fontId="3" type="Hiragana"/>
  </si>
  <si>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</si>
  <si>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</si>
  <si>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</si>
  <si>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　○○市長　○○　○○　様</t>
    <rPh sb="3" eb="5">
      <t>シチョウ</t>
    </rPh>
    <rPh sb="12" eb="13">
      <t>サマ</t>
    </rPh>
    <phoneticPr fontId="22"/>
  </si>
  <si>
    <t>委任に関する届け出</t>
  </si>
  <si>
    <t>（受 任 者）</t>
  </si>
  <si>
    <t>（委 任 者）</t>
  </si>
  <si>
    <t>○○市長　○○　○○　様</t>
  </si>
  <si>
    <t>法 人 名</t>
  </si>
  <si>
    <t>代表者名</t>
  </si>
  <si>
    <t>法人名</t>
    <rPh sb="0" eb="2">
      <t>ほうじん</t>
    </rPh>
    <rPh sb="2" eb="3">
      <t>めい</t>
    </rPh>
    <phoneticPr fontId="3" type="Hiragana"/>
  </si>
  <si>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</si>
  <si>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</si>
  <si>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</si>
  <si>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2"/>
  </si>
  <si>
    <t>【債権者】</t>
    <rPh sb="1" eb="4">
      <t>サイケンシャ</t>
    </rPh>
    <phoneticPr fontId="22"/>
  </si>
  <si>
    <t>郵便番号</t>
    <rPh sb="0" eb="2">
      <t>ユウビン</t>
    </rPh>
    <rPh sb="2" eb="4">
      <t>バンゴウ</t>
    </rPh>
    <phoneticPr fontId="22"/>
  </si>
  <si>
    <t>住所</t>
    <rPh sb="0" eb="1">
      <t>ジュウ</t>
    </rPh>
    <rPh sb="1" eb="2">
      <t>ショ</t>
    </rPh>
    <phoneticPr fontId="22"/>
  </si>
  <si>
    <t>交付決定通知送付先〒枝</t>
    <rPh sb="0" eb="2">
      <t>こうふ</t>
    </rPh>
    <rPh sb="2" eb="4">
      <t>けってい</t>
    </rPh>
    <rPh sb="4" eb="6">
      <t>つうち</t>
    </rPh>
    <rPh sb="6" eb="9">
      <t>そうふさき</t>
    </rPh>
    <rPh sb="10" eb="11">
      <t>えだ</t>
    </rPh>
    <phoneticPr fontId="3" type="Hiragana"/>
  </si>
  <si>
    <t>【振込先口座】</t>
    <rPh sb="1" eb="4">
      <t>フリコミサキ</t>
    </rPh>
    <rPh sb="4" eb="6">
      <t>コウザ</t>
    </rPh>
    <phoneticPr fontId="22"/>
  </si>
  <si>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2"/>
  </si>
  <si>
    <t>口座番号</t>
    <rPh sb="0" eb="2">
      <t>コウザ</t>
    </rPh>
    <rPh sb="2" eb="4">
      <t>バンゴウ</t>
    </rPh>
    <phoneticPr fontId="22"/>
  </si>
  <si>
    <t>請　求　金　額</t>
    <rPh sb="0" eb="1">
      <t>ショウ</t>
    </rPh>
    <rPh sb="2" eb="3">
      <t>モトム</t>
    </rPh>
    <rPh sb="4" eb="5">
      <t>カネ</t>
    </rPh>
    <rPh sb="6" eb="7">
      <t>ガク</t>
    </rPh>
    <phoneticPr fontId="22"/>
  </si>
  <si>
    <t>金融機関名</t>
    <rPh sb="0" eb="2">
      <t>キンユウ</t>
    </rPh>
    <rPh sb="2" eb="4">
      <t>キカン</t>
    </rPh>
    <rPh sb="4" eb="5">
      <t>メイ</t>
    </rPh>
    <phoneticPr fontId="22"/>
  </si>
  <si>
    <r>
      <t>　口座名義　　　</t>
    </r>
    <r>
      <rPr>
        <b/>
        <sz val="9"/>
        <color indexed="8"/>
        <rFont val="ＭＳ Ｐゴシック"/>
      </rPr>
      <t>（カタカナ・英字・数字で、通帳見開き記載の名義を記入してください。）</t>
    </r>
    <rPh sb="1" eb="3">
      <t>コウザ</t>
    </rPh>
    <rPh sb="3" eb="5">
      <t>メイギ</t>
    </rPh>
    <rPh sb="14" eb="16">
      <t>エイジ</t>
    </rPh>
    <rPh sb="17" eb="19">
      <t>スウジ</t>
    </rPh>
    <rPh sb="26" eb="28">
      <t>キサイ</t>
    </rPh>
    <phoneticPr fontId="22"/>
  </si>
  <si>
    <t>令和　　 年　　 月　　 日</t>
    <rPh sb="0" eb="2">
      <t>レイワ</t>
    </rPh>
    <rPh sb="5" eb="6">
      <t>ネン</t>
    </rPh>
    <rPh sb="9" eb="10">
      <t>ガツ</t>
    </rPh>
    <rPh sb="13" eb="14">
      <t>ニチ</t>
    </rPh>
    <phoneticPr fontId="22"/>
  </si>
  <si>
    <t>\</t>
  </si>
  <si>
    <t>支店名</t>
    <rPh sb="0" eb="3">
      <t>シテンメイ</t>
    </rPh>
    <phoneticPr fontId="22"/>
  </si>
  <si>
    <t>電話番号</t>
  </si>
  <si>
    <t>預 金 種 別</t>
    <rPh sb="0" eb="1">
      <t>アズカリ</t>
    </rPh>
    <rPh sb="2" eb="3">
      <t>キン</t>
    </rPh>
    <rPh sb="4" eb="5">
      <t>タネ</t>
    </rPh>
    <rPh sb="6" eb="7">
      <t>ベツ</t>
    </rPh>
    <phoneticPr fontId="22"/>
  </si>
  <si>
    <t>貯蓄</t>
    <rPh sb="0" eb="2">
      <t>チョチク</t>
    </rPh>
    <phoneticPr fontId="22"/>
  </si>
  <si>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</si>
  <si>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</si>
  <si>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</si>
  <si>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2"/>
  </si>
  <si>
    <t>　←番号が８桁ない場合は右詰で記入</t>
  </si>
  <si>
    <r>
      <t xml:space="preserve">「請求書」の必要事項を入力
</t>
    </r>
    <r>
      <rPr>
        <b/>
        <u/>
        <sz val="10"/>
        <color theme="1"/>
        <rFont val="ＭＳ 明朝"/>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2"/>
  </si>
  <si>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2"/>
  </si>
  <si>
    <r>
      <t xml:space="preserve">
○○市○○課</t>
    </r>
    <r>
      <rPr>
        <b/>
        <sz val="10"/>
        <color theme="1"/>
        <rFont val="ＭＳ ゴシック"/>
      </rPr>
      <t xml:space="preserve">へ下記の書類一式を郵送
</t>
    </r>
    <r>
      <rPr>
        <sz val="10"/>
        <color theme="1"/>
        <rFont val="ＭＳ 明朝"/>
      </rPr>
      <t>・</t>
    </r>
    <r>
      <rPr>
        <b/>
        <sz val="10"/>
        <color theme="1"/>
        <rFont val="ＭＳ ゴシック"/>
      </rPr>
      <t>申請書及び</t>
    </r>
    <r>
      <rPr>
        <sz val="10"/>
        <color theme="1"/>
        <rFont val="ＭＳ 明朝"/>
      </rPr>
      <t>請求書（通帳のコピーを添付）を紙媒体で提出
※申請者と振込先の口座名義が違う場合は委任状も紙媒体で提出（委任状は押印が必要）
※ＣＤ等の盤面に法人名と申請年月日をフェルトペン等で記入
※封筒に「原油価格高騰対策事業補助金　関係書類在中」と明記
※他の書類を同封しないでください。
※</t>
    </r>
    <r>
      <rPr>
        <u/>
        <sz val="10"/>
        <color theme="1"/>
        <rFont val="ＭＳ 明朝"/>
      </rPr>
      <t>郵送の場合も電子データの提出をお願いいたします。</t>
    </r>
    <rPh sb="3" eb="4">
      <t>シ</t>
    </rPh>
    <rPh sb="6" eb="7">
      <t>カ</t>
    </rPh>
    <rPh sb="8" eb="10">
      <t>カキ</t>
    </rPh>
    <rPh sb="11" eb="13">
      <t>ショルイ</t>
    </rPh>
    <rPh sb="13" eb="15">
      <t>イッシキ</t>
    </rPh>
    <rPh sb="16" eb="18">
      <t>ユウソウ</t>
    </rPh>
    <rPh sb="20" eb="23">
      <t>シンセイショ</t>
    </rPh>
    <rPh sb="23" eb="24">
      <t>オヨ</t>
    </rPh>
    <rPh sb="25" eb="28">
      <t>セイキュウショ</t>
    </rPh>
    <rPh sb="29" eb="31">
      <t>ツウチョウ</t>
    </rPh>
    <rPh sb="36" eb="38">
      <t>テンプ</t>
    </rPh>
    <rPh sb="40" eb="41">
      <t>カミ</t>
    </rPh>
    <rPh sb="41" eb="43">
      <t>バイタイ</t>
    </rPh>
    <rPh sb="44" eb="46">
      <t>テイシュツ</t>
    </rPh>
    <rPh sb="48" eb="51">
      <t>シンセイシャ</t>
    </rPh>
    <rPh sb="52" eb="54">
      <t>フリコミ</t>
    </rPh>
    <rPh sb="54" eb="55">
      <t>サキ</t>
    </rPh>
    <rPh sb="56" eb="58">
      <t>コウザ</t>
    </rPh>
    <rPh sb="58" eb="60">
      <t>メイギ</t>
    </rPh>
    <rPh sb="61" eb="62">
      <t>チガ</t>
    </rPh>
    <rPh sb="63" eb="65">
      <t>バアイ</t>
    </rPh>
    <rPh sb="66" eb="69">
      <t>イニンジョウ</t>
    </rPh>
    <rPh sb="70" eb="71">
      <t>カミ</t>
    </rPh>
    <rPh sb="71" eb="73">
      <t>バイタイ</t>
    </rPh>
    <rPh sb="74" eb="76">
      <t>テイシュツ</t>
    </rPh>
    <rPh sb="77" eb="80">
      <t>イニンジョウ</t>
    </rPh>
    <rPh sb="81" eb="83">
      <t>オウイン</t>
    </rPh>
    <rPh sb="84" eb="86">
      <t>ヒツヨウ</t>
    </rPh>
    <rPh sb="96" eb="98">
      <t>ホウジン</t>
    </rPh>
    <rPh sb="98" eb="99">
      <t>メイ</t>
    </rPh>
    <rPh sb="100" eb="102">
      <t>シンセイ</t>
    </rPh>
    <rPh sb="102" eb="105">
      <t>ネンガッピ</t>
    </rPh>
    <rPh sb="122" eb="124">
      <t>ゲンユ</t>
    </rPh>
    <rPh sb="124" eb="126">
      <t>カカク</t>
    </rPh>
    <rPh sb="126" eb="128">
      <t>コウトウ</t>
    </rPh>
    <rPh sb="128" eb="130">
      <t>タイサク</t>
    </rPh>
    <rPh sb="130" eb="132">
      <t>ジギョウ</t>
    </rPh>
    <rPh sb="132" eb="135">
      <t>ホジョキン</t>
    </rPh>
    <rPh sb="136" eb="138">
      <t>カンケイ</t>
    </rPh>
    <rPh sb="138" eb="140">
      <t>ショルイ</t>
    </rPh>
    <rPh sb="148" eb="149">
      <t>ホカ</t>
    </rPh>
    <rPh sb="150" eb="152">
      <t>ショルイ</t>
    </rPh>
    <rPh sb="153" eb="155">
      <t>ドウフウ</t>
    </rPh>
    <rPh sb="166" eb="168">
      <t>ユウソウ</t>
    </rPh>
    <rPh sb="169" eb="171">
      <t>バアイ</t>
    </rPh>
    <rPh sb="172" eb="174">
      <t>デンシ</t>
    </rPh>
    <rPh sb="178" eb="180">
      <t>テイシュツ</t>
    </rPh>
    <rPh sb="182" eb="183">
      <t>ネガ</t>
    </rPh>
    <phoneticPr fontId="22"/>
  </si>
  <si>
    <t>社会福祉法人　秋田県庁障害福祉課</t>
    <rPh sb="0" eb="2">
      <t>しゃかい</t>
    </rPh>
    <rPh sb="2" eb="4">
      <t>ふくし</t>
    </rPh>
    <rPh sb="4" eb="6">
      <t>ほうじん</t>
    </rPh>
    <rPh sb="7" eb="11">
      <t>あきたけんちょう</t>
    </rPh>
    <rPh sb="11" eb="16">
      <t>しょうがいふくしか</t>
    </rPh>
    <phoneticPr fontId="3" type="Hiragana"/>
  </si>
  <si>
    <t>市町村集計用</t>
    <rPh sb="0" eb="3">
      <t>しちょうそん</t>
    </rPh>
    <rPh sb="3" eb="5">
      <t>しゅうけい</t>
    </rPh>
    <rPh sb="5" eb="6">
      <t>よう</t>
    </rPh>
    <phoneticPr fontId="3" type="Hiragana"/>
  </si>
  <si>
    <t>ゆうちょ銀行の場合（通帳に表記されている記号５桁及び番号８桁を記入）</t>
    <rPh sb="7" eb="9">
      <t>バアイ</t>
    </rPh>
    <phoneticPr fontId="22"/>
  </si>
  <si>
    <t>共同生活援助（外部サービス利用型）</t>
    <rPh sb="0" eb="2">
      <t>きょうどう</t>
    </rPh>
    <rPh sb="2" eb="4">
      <t>せいかつ</t>
    </rPh>
    <rPh sb="4" eb="6">
      <t>えんじょ</t>
    </rPh>
    <rPh sb="7" eb="9">
      <t>がいぶ</t>
    </rPh>
    <rPh sb="13" eb="15">
      <t>りよう</t>
    </rPh>
    <rPh sb="15" eb="16">
      <t>がた</t>
    </rPh>
    <phoneticPr fontId="3" type="Hiragana"/>
  </si>
  <si>
    <t>　施設を休止・廃止する予定がない。</t>
    <rPh sb="1" eb="3">
      <t>しせつ</t>
    </rPh>
    <rPh sb="4" eb="6">
      <t>きゅうし</t>
    </rPh>
    <rPh sb="7" eb="9">
      <t>はいし</t>
    </rPh>
    <rPh sb="11" eb="13">
      <t>よてい</t>
    </rPh>
    <phoneticPr fontId="3" type="Hiragana"/>
  </si>
  <si>
    <t>生活介護</t>
    <rPh sb="0" eb="2">
      <t>せいかつ</t>
    </rPh>
    <rPh sb="2" eb="4">
      <t>かいご</t>
    </rPh>
    <phoneticPr fontId="3" type="Hiragana"/>
  </si>
  <si>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</si>
  <si>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2"/>
  </si>
  <si>
    <t>障害者支援施設ＡＡＡＡＡ</t>
    <rPh sb="0" eb="3">
      <t>しょうがいしゃ</t>
    </rPh>
    <rPh sb="3" eb="5">
      <t>しえん</t>
    </rPh>
    <rPh sb="5" eb="7">
      <t>しせつ</t>
    </rPh>
    <phoneticPr fontId="3" type="Hiragana"/>
  </si>
  <si>
    <t>　この助成金は，施設の光熱費や給湯等に係る灯油・重油購入費に充てる。</t>
    <rPh sb="8" eb="10">
      <t>シセツ</t>
    </rPh>
    <rPh sb="11" eb="14">
      <t>コウネツヒ</t>
    </rPh>
    <rPh sb="15" eb="17">
      <t>キュウトウ</t>
    </rPh>
    <rPh sb="17" eb="18">
      <t>トウ</t>
    </rPh>
    <rPh sb="19" eb="20">
      <t>カカ</t>
    </rPh>
    <rPh sb="21" eb="23">
      <t>トウユ</t>
    </rPh>
    <rPh sb="24" eb="26">
      <t>ジュウユ</t>
    </rPh>
    <rPh sb="26" eb="29">
      <t>コウニュウヒ</t>
    </rPh>
    <rPh sb="30" eb="31">
      <t>ア</t>
    </rPh>
    <phoneticPr fontId="22"/>
  </si>
  <si>
    <t>円</t>
    <rPh sb="0" eb="1">
      <t>エン</t>
    </rPh>
    <phoneticPr fontId="22"/>
  </si>
  <si>
    <t>円</t>
  </si>
  <si>
    <t>連絡先ＴＥＬ</t>
    <rPh sb="0" eb="3">
      <t>れんらくさき</t>
    </rPh>
    <phoneticPr fontId="3" type="Hiragana"/>
  </si>
  <si>
    <t>放課後等デイサービス</t>
    <rPh sb="0" eb="3">
      <t>ホウカゴ</t>
    </rPh>
    <rPh sb="3" eb="4">
      <t>トウ</t>
    </rPh>
    <phoneticPr fontId="22"/>
  </si>
  <si>
    <t>以下のとおり委任します。</t>
  </si>
  <si>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</si>
  <si>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</si>
  <si>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</si>
  <si>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</si>
  <si>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</si>
  <si>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</si>
  <si>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入所系</t>
    <rPh sb="0" eb="2">
      <t>ニュウショ</t>
    </rPh>
    <rPh sb="2" eb="3">
      <t>ケイ</t>
    </rPh>
    <phoneticPr fontId="22"/>
  </si>
  <si>
    <t>就労継続支援Ａ型</t>
    <rPh sb="0" eb="2">
      <t>シュウロウ</t>
    </rPh>
    <rPh sb="2" eb="4">
      <t>ケイゾク</t>
    </rPh>
    <rPh sb="4" eb="6">
      <t>シエン</t>
    </rPh>
    <rPh sb="7" eb="8">
      <t>ガタ</t>
    </rPh>
    <phoneticPr fontId="22"/>
  </si>
  <si>
    <t>就労継続支援Ｂ型</t>
    <rPh sb="0" eb="2">
      <t>シュウロウ</t>
    </rPh>
    <rPh sb="2" eb="4">
      <t>ケイゾク</t>
    </rPh>
    <rPh sb="4" eb="6">
      <t>シエン</t>
    </rPh>
    <rPh sb="7" eb="8">
      <t>ガタ</t>
    </rPh>
    <phoneticPr fontId="22"/>
  </si>
  <si>
    <t>事業所番号</t>
    <rPh sb="0" eb="3">
      <t>ジギョウショ</t>
    </rPh>
    <rPh sb="3" eb="5">
      <t>バンゴウ</t>
    </rPh>
    <phoneticPr fontId="22"/>
  </si>
  <si>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</si>
  <si>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</si>
  <si>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</si>
  <si>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</si>
  <si>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</si>
  <si>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</si>
  <si>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</si>
  <si>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主査</t>
    <rPh sb="0" eb="2">
      <t>しゅさ</t>
    </rPh>
    <phoneticPr fontId="3" type="Hiragana"/>
  </si>
  <si>
    <t>代表者氏名</t>
    <rPh sb="0" eb="3">
      <t>だいひょうしゃ</t>
    </rPh>
    <rPh sb="3" eb="5">
      <t>しめい</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</si>
  <si>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</si>
  <si>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</si>
  <si>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</si>
  <si>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</si>
  <si>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申請担当者氏名</t>
    <rPh sb="0" eb="2">
      <t>しんせい</t>
    </rPh>
    <rPh sb="2" eb="5">
      <t>たんとうしゃ</t>
    </rPh>
    <rPh sb="5" eb="7">
      <t>しめい</t>
    </rPh>
    <phoneticPr fontId="3" type="Hiragana"/>
  </si>
  <si>
    <t>連絡先Ｅ-ｍａｉｌ</t>
    <rPh sb="0" eb="3">
      <t>れんらくさき</t>
    </rPh>
    <phoneticPr fontId="3" type="Hiragana"/>
  </si>
  <si>
    <t>5555</t>
  </si>
  <si>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</si>
  <si>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</si>
  <si>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施設数（通所）</t>
    <rPh sb="0" eb="3">
      <t>しせつすう</t>
    </rPh>
    <rPh sb="4" eb="6">
      <t>つうしょ</t>
    </rPh>
    <phoneticPr fontId="3" type="Hiragana"/>
  </si>
  <si>
    <t>施設数（計）</t>
    <rPh sb="0" eb="3">
      <t>しせつすう</t>
    </rPh>
    <rPh sb="4" eb="5">
      <t>けい</t>
    </rPh>
    <phoneticPr fontId="3" type="Hiragana"/>
  </si>
  <si>
    <t>就労移行支援</t>
    <rPh sb="0" eb="2">
      <t>しゅうろう</t>
    </rPh>
    <rPh sb="2" eb="4">
      <t>いこう</t>
    </rPh>
    <rPh sb="4" eb="6">
      <t>しえん</t>
    </rPh>
    <phoneticPr fontId="3" type="Hiragana"/>
  </si>
  <si>
    <t>シャカイフクシホウジン　アキタケンチョウショウガイフクシカ</t>
  </si>
  <si>
    <t>理事長</t>
    <rPh sb="0" eb="2">
      <t>りじ</t>
    </rPh>
    <rPh sb="2" eb="3">
      <t>ちょう</t>
    </rPh>
    <phoneticPr fontId="3" type="Hiragana"/>
  </si>
  <si>
    <t>秋田　太郎</t>
    <rPh sb="0" eb="2">
      <t>あきた</t>
    </rPh>
    <rPh sb="3" eb="5">
      <t>たろう</t>
    </rPh>
    <phoneticPr fontId="3" type="Hiragana"/>
  </si>
  <si>
    <t>秋田市山王四丁目１－１</t>
  </si>
  <si>
    <t>010</t>
  </si>
  <si>
    <t>8570</t>
  </si>
  <si>
    <t>018-860-1332</t>
  </si>
  <si>
    <t>秋田　花子</t>
    <rPh sb="0" eb="2">
      <t>あきた</t>
    </rPh>
    <rPh sb="3" eb="5">
      <t>はなこ</t>
    </rPh>
    <phoneticPr fontId="3" type="Hiragana"/>
  </si>
  <si>
    <t>shoufuku@pref.akita.lg.jp</t>
  </si>
  <si>
    <t>秋田市○○○○１－１</t>
    <rPh sb="0" eb="3">
      <t>あきたし</t>
    </rPh>
    <phoneticPr fontId="3" type="Hiragana"/>
  </si>
  <si>
    <t>1111</t>
  </si>
  <si>
    <t>0511111111</t>
  </si>
  <si>
    <t>秋田市○○○○１－１</t>
  </si>
  <si>
    <t>○</t>
  </si>
  <si>
    <t>生活介護</t>
  </si>
  <si>
    <t>短期入所</t>
  </si>
  <si>
    <t>0511112222</t>
  </si>
  <si>
    <t>就労支援施設ＢＢＢＢＢＢＢ</t>
    <rPh sb="0" eb="2">
      <t>しゅうろう</t>
    </rPh>
    <rPh sb="2" eb="4">
      <t>しえん</t>
    </rPh>
    <rPh sb="4" eb="6">
      <t>しせつ</t>
    </rPh>
    <phoneticPr fontId="3" type="Hiragana"/>
  </si>
  <si>
    <t>就労継続支援Ｂ型</t>
  </si>
  <si>
    <t>2222</t>
  </si>
  <si>
    <t>0522222222</t>
  </si>
  <si>
    <t>グループホームＣＣＣＣＣ</t>
  </si>
  <si>
    <t>共同生活援助（日中サービス支援型）</t>
  </si>
  <si>
    <t>秋田市○○○○３３３－３３３</t>
  </si>
  <si>
    <t>0555555555</t>
  </si>
  <si>
    <t>放課後デイ・児童発達支援ＤＤＤＤＤＤ</t>
    <rPh sb="0" eb="3">
      <t>ほうかご</t>
    </rPh>
    <rPh sb="6" eb="8">
      <t>じどう</t>
    </rPh>
    <rPh sb="8" eb="10">
      <t>はったつ</t>
    </rPh>
    <rPh sb="10" eb="12">
      <t>しえん</t>
    </rPh>
    <phoneticPr fontId="3" type="Hiragana"/>
  </si>
  <si>
    <t>放課後等デイサービス</t>
  </si>
  <si>
    <t>4444</t>
  </si>
  <si>
    <t>児童発達支援</t>
  </si>
  <si>
    <t>0577778888</t>
  </si>
  <si>
    <t>ＥＥＥＥＥＥＥＥ</t>
  </si>
  <si>
    <t>自立訓練（生活訓練）</t>
  </si>
  <si>
    <t>秋田市○○○○５５５－５５５</t>
  </si>
  <si>
    <t>0588888777</t>
  </si>
  <si>
    <t>ＦＦＦＦＦＦＦＦ</t>
  </si>
  <si>
    <t>就労移行支援</t>
  </si>
  <si>
    <t>　令和5年度○○市障害者支援施設等物価高騰対策事業費補助金として、次のとおり請求します。</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</si>
</sst>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9" formatCode="#,##0&quot;人&quot;;\-#,##0;&quot;&quot;"/>
    <numFmt numFmtId="180" formatCode="#,##0&quot;円&quot;;\-#,##0;&quot;&quot;"/>
    <numFmt numFmtId="176" formatCode="#,##0&quot;円&quot;_ "/>
    <numFmt numFmtId="178" formatCode="#,##0;\-#,##0;&quot;&quot;"/>
    <numFmt numFmtId="177" formatCode="#,##0_ "/>
    <numFmt numFmtId="181" formatCode="0&quot;月&quot;_ "/>
    <numFmt numFmtId="182" formatCode="0_ "/>
  </numFmts>
  <fonts count="39">
    <font>
      <sz val="11"/>
      <color auto="1"/>
      <name val="ＭＳ Ｐゴシック"/>
      <family val="3"/>
    </font>
    <font>
      <sz val="11"/>
      <color auto="1"/>
      <name val="ＭＳ Ｐゴシック"/>
      <family val="3"/>
    </font>
    <font>
      <sz val="11"/>
      <color theme="1"/>
      <name val="ＭＳ Ｐゴシック"/>
      <family val="3"/>
      <scheme val="minor"/>
    </font>
    <font>
      <sz val="6"/>
      <color auto="1"/>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color auto="1"/>
      <name val="ＭＳ 明朝"/>
      <family val="1"/>
    </font>
    <font>
      <sz val="10"/>
      <color rgb="FFFF0000"/>
      <name val="ＭＳ 明朝"/>
      <family val="1"/>
    </font>
    <font>
      <sz val="8"/>
      <color theme="1"/>
      <name val="ＭＳ 明朝"/>
      <family val="1"/>
    </font>
    <font>
      <sz val="12"/>
      <color auto="1"/>
      <name val="ＭＳ Ｐゴシック"/>
      <family val="3"/>
    </font>
    <font>
      <sz val="10"/>
      <color auto="1"/>
      <name val="ＭＳ Ｐゴシック"/>
      <family val="3"/>
    </font>
    <font>
      <b/>
      <sz val="10"/>
      <color theme="1"/>
      <name val="ＭＳ 明朝"/>
      <family val="1"/>
    </font>
    <font>
      <sz val="6"/>
      <color theme="1"/>
      <name val="ＭＳ 明朝"/>
      <family val="1"/>
    </font>
    <font>
      <b/>
      <sz val="10"/>
      <color auto="1"/>
      <name val="ＭＳ 明朝"/>
      <family val="1"/>
    </font>
    <font>
      <sz val="9"/>
      <color auto="1"/>
      <name val="ＭＳ 明朝"/>
      <family val="1"/>
    </font>
    <font>
      <b/>
      <sz val="11"/>
      <color rgb="FFFF0000"/>
      <name val="ＭＳ Ｐゴシック"/>
      <family val="3"/>
    </font>
    <font>
      <sz val="6"/>
      <color auto="1"/>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color auto="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color auto="1"/>
      <name val="ＭＳ 明朝"/>
      <family val="1"/>
    </font>
    <font>
      <sz val="8"/>
      <color theme="1"/>
      <name val="ＭＳ Ｐゴシック"/>
      <family val="3"/>
      <scheme val="minor"/>
    </font>
    <font>
      <sz val="12"/>
      <color theme="1"/>
      <name val="ＭＳ Ｐ明朝"/>
      <family val="1"/>
    </font>
    <font>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
      <patternFill patternType="solid">
        <fgColor rgb="FFFFFFBE"/>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18">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horizontal="left" vertical="center" wrapText="1"/>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8" fillId="0" borderId="6" xfId="0" applyFont="1" applyBorder="1" applyAlignment="1" applyProtection="1">
      <alignment horizontal="center" vertical="center"/>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9" fillId="0" borderId="6" xfId="0" applyFont="1" applyBorder="1" applyAlignment="1" applyProtection="1">
      <alignment horizontal="center" vertical="center"/>
    </xf>
    <xf numFmtId="0" fontId="9"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0" fontId="9" fillId="0" borderId="10" xfId="0" applyFont="1" applyBorder="1" applyAlignment="1" applyProtection="1">
      <alignment horizontal="center"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8" fillId="0" borderId="1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19" xfId="0" applyFont="1" applyBorder="1" applyAlignment="1" applyProtection="1">
      <alignment horizontal="center" vertical="center"/>
    </xf>
    <xf numFmtId="0" fontId="9" fillId="0" borderId="21" xfId="0" applyFont="1" applyBorder="1" applyAlignment="1" applyProtection="1">
      <alignment horizontal="center" vertical="center"/>
    </xf>
    <xf numFmtId="0" fontId="12" fillId="0" borderId="18" xfId="0" applyFont="1" applyBorder="1" applyAlignment="1" applyProtection="1">
      <alignment horizontal="center" vertical="center"/>
    </xf>
    <xf numFmtId="0" fontId="9" fillId="0" borderId="22" xfId="0" applyFont="1" applyBorder="1" applyAlignment="1" applyProtection="1">
      <alignment horizontal="center"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26" xfId="0" applyFont="1" applyBorder="1" applyProtection="1">
      <alignment vertical="center"/>
    </xf>
    <xf numFmtId="0" fontId="9" fillId="0" borderId="27" xfId="0" applyFont="1" applyBorder="1" applyProtection="1">
      <alignment vertical="center"/>
    </xf>
    <xf numFmtId="0" fontId="12" fillId="0" borderId="27" xfId="0" applyFont="1" applyBorder="1" applyProtection="1">
      <alignment vertical="center"/>
    </xf>
    <xf numFmtId="0" fontId="12" fillId="0" borderId="0" xfId="0" applyFont="1" applyBorder="1" applyProtection="1">
      <alignment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12" fillId="0" borderId="26" xfId="0" applyFont="1" applyBorder="1" applyProtection="1">
      <alignment vertical="center"/>
    </xf>
    <xf numFmtId="0" fontId="9" fillId="0" borderId="11"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shrinkToFit="1"/>
      <protection locked="0"/>
    </xf>
    <xf numFmtId="0" fontId="9" fillId="0" borderId="30" xfId="0" applyFont="1" applyBorder="1" applyProtection="1">
      <alignment vertical="center"/>
    </xf>
    <xf numFmtId="0" fontId="9" fillId="0" borderId="31"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8" fillId="0" borderId="33" xfId="0" applyFont="1" applyBorder="1" applyAlignment="1" applyProtection="1">
      <alignment horizontal="center" vertical="center"/>
    </xf>
    <xf numFmtId="176" fontId="8" fillId="0" borderId="34" xfId="8" applyNumberFormat="1" applyFont="1" applyBorder="1" applyAlignment="1" applyProtection="1">
      <alignment horizontal="center" vertical="center"/>
    </xf>
    <xf numFmtId="0" fontId="14" fillId="0" borderId="0" xfId="0" applyFont="1" applyBorder="1" applyProtection="1">
      <alignment vertical="center"/>
    </xf>
    <xf numFmtId="49" fontId="9" fillId="0" borderId="30" xfId="0" applyNumberFormat="1" applyFont="1" applyFill="1" applyBorder="1" applyAlignment="1" applyProtection="1">
      <alignment horizontal="center" vertical="center"/>
      <protection locked="0"/>
    </xf>
    <xf numFmtId="176" fontId="15" fillId="0" borderId="16" xfId="0" applyNumberFormat="1" applyFont="1" applyBorder="1" applyAlignment="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176" fontId="15" fillId="0" borderId="39" xfId="0" applyNumberFormat="1" applyFont="1" applyBorder="1" applyAlignment="1">
      <alignment horizontal="center" vertical="center"/>
    </xf>
    <xf numFmtId="0" fontId="16" fillId="0" borderId="0" xfId="0" applyFont="1" applyBorder="1" applyAlignment="1">
      <alignment vertical="center"/>
    </xf>
    <xf numFmtId="0" fontId="9" fillId="0" borderId="23"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33" xfId="0" applyFont="1" applyBorder="1" applyAlignment="1" applyProtection="1">
      <alignment horizontal="center" vertical="center"/>
    </xf>
    <xf numFmtId="0" fontId="9" fillId="0" borderId="40" xfId="0" applyFont="1" applyBorder="1" applyProtection="1">
      <alignment vertical="center"/>
    </xf>
    <xf numFmtId="0" fontId="9" fillId="0" borderId="41" xfId="0" applyFont="1" applyBorder="1" applyProtection="1">
      <alignment vertical="center"/>
    </xf>
    <xf numFmtId="0" fontId="9" fillId="0" borderId="42" xfId="0" applyFont="1" applyBorder="1" applyAlignment="1" applyProtection="1">
      <alignment horizontal="center" vertical="center"/>
    </xf>
    <xf numFmtId="0" fontId="9" fillId="0" borderId="0" xfId="0" applyFont="1" applyFill="1" applyAlignment="1" applyProtection="1">
      <alignment horizontal="center" vertical="center"/>
      <protection locked="0"/>
    </xf>
    <xf numFmtId="0" fontId="14" fillId="0" borderId="34" xfId="0" applyFont="1" applyBorder="1" applyAlignment="1" applyProtection="1">
      <alignment horizontal="center" vertical="center" shrinkToFit="1"/>
    </xf>
    <xf numFmtId="0" fontId="10" fillId="0" borderId="43" xfId="0" applyFont="1" applyBorder="1" applyAlignment="1" applyProtection="1">
      <alignment vertical="center"/>
    </xf>
    <xf numFmtId="0" fontId="10" fillId="0" borderId="44" xfId="0" applyFont="1" applyBorder="1" applyAlignment="1" applyProtection="1">
      <alignment vertical="center"/>
    </xf>
    <xf numFmtId="0" fontId="10" fillId="0" borderId="34" xfId="0" applyFont="1" applyBorder="1" applyAlignment="1" applyProtection="1">
      <alignment vertical="center"/>
    </xf>
    <xf numFmtId="0" fontId="10" fillId="0" borderId="45" xfId="0" applyFont="1" applyBorder="1" applyAlignment="1" applyProtection="1">
      <alignment vertical="center"/>
    </xf>
    <xf numFmtId="0" fontId="9" fillId="0" borderId="34" xfId="0" applyNumberFormat="1" applyFont="1" applyBorder="1" applyAlignment="1" applyProtection="1">
      <alignment horizontal="right" vertical="center"/>
    </xf>
    <xf numFmtId="0" fontId="9" fillId="0" borderId="23" xfId="0" applyFont="1" applyFill="1" applyBorder="1" applyAlignment="1" applyProtection="1">
      <alignment horizontal="left" vertical="center" shrinkToFit="1"/>
      <protection locked="0"/>
    </xf>
    <xf numFmtId="0" fontId="14" fillId="0" borderId="16" xfId="0" applyFont="1" applyBorder="1" applyAlignment="1" applyProtection="1">
      <alignment horizontal="center" vertical="center" shrinkToFit="1"/>
    </xf>
    <xf numFmtId="0" fontId="10" fillId="0" borderId="26" xfId="0" applyFont="1" applyBorder="1" applyAlignment="1" applyProtection="1">
      <alignment vertical="center"/>
    </xf>
    <xf numFmtId="0" fontId="10" fillId="0" borderId="27"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Border="1" applyAlignment="1" applyProtection="1">
      <alignment vertical="center"/>
    </xf>
    <xf numFmtId="0" fontId="9" fillId="0" borderId="16" xfId="0" applyNumberFormat="1" applyFont="1" applyBorder="1" applyAlignment="1" applyProtection="1">
      <alignment horizontal="right" vertical="center"/>
    </xf>
    <xf numFmtId="0" fontId="10" fillId="0" borderId="26"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0" xfId="0" applyFont="1" applyBorder="1" applyAlignment="1" applyProtection="1">
      <alignment horizontal="center" vertical="center"/>
    </xf>
    <xf numFmtId="0" fontId="14" fillId="0" borderId="33" xfId="0" applyFont="1" applyBorder="1" applyAlignment="1" applyProtection="1">
      <alignment horizontal="center" vertical="center" shrinkToFit="1"/>
    </xf>
    <xf numFmtId="0" fontId="10" fillId="0" borderId="40"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6" xfId="0" applyFont="1" applyBorder="1" applyAlignment="1" applyProtection="1">
      <alignment horizontal="center" vertical="center" wrapText="1"/>
    </xf>
    <xf numFmtId="38" fontId="10" fillId="0" borderId="43" xfId="8" applyFont="1" applyBorder="1" applyAlignment="1" applyProtection="1">
      <alignment vertical="center"/>
    </xf>
    <xf numFmtId="38" fontId="10" fillId="0" borderId="44" xfId="8" applyFont="1" applyBorder="1" applyAlignment="1" applyProtection="1">
      <alignment vertical="center"/>
    </xf>
    <xf numFmtId="38" fontId="10" fillId="0" borderId="34" xfId="8" applyFont="1" applyBorder="1" applyAlignment="1" applyProtection="1">
      <alignment vertical="center"/>
    </xf>
    <xf numFmtId="38" fontId="10" fillId="0" borderId="45" xfId="8" applyFont="1" applyBorder="1" applyAlignment="1" applyProtection="1">
      <alignment vertical="center"/>
    </xf>
    <xf numFmtId="38" fontId="17" fillId="0" borderId="34" xfId="8" applyFont="1" applyBorder="1" applyAlignment="1" applyProtection="1">
      <alignment horizontal="right" vertical="center"/>
    </xf>
    <xf numFmtId="38" fontId="10" fillId="0" borderId="26" xfId="8" applyFont="1" applyBorder="1" applyAlignment="1" applyProtection="1">
      <alignment vertical="center"/>
    </xf>
    <xf numFmtId="38" fontId="10" fillId="0" borderId="27" xfId="8" applyFont="1" applyBorder="1" applyAlignment="1" applyProtection="1">
      <alignment vertical="center"/>
    </xf>
    <xf numFmtId="38" fontId="10" fillId="0" borderId="16" xfId="8" applyFont="1" applyBorder="1" applyAlignment="1" applyProtection="1">
      <alignment vertical="center"/>
    </xf>
    <xf numFmtId="38" fontId="10" fillId="0" borderId="0" xfId="8" applyFont="1" applyBorder="1" applyAlignment="1" applyProtection="1">
      <alignment vertical="center"/>
    </xf>
    <xf numFmtId="38" fontId="17" fillId="0" borderId="16" xfId="8" applyFont="1" applyBorder="1" applyAlignment="1" applyProtection="1">
      <alignment horizontal="right" vertical="center"/>
    </xf>
    <xf numFmtId="0" fontId="18" fillId="0" borderId="0" xfId="0" applyFont="1" applyAlignment="1" applyProtection="1">
      <alignment horizontal="right" vertical="center"/>
    </xf>
    <xf numFmtId="0" fontId="9" fillId="0" borderId="47"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center" vertical="center" shrinkToFit="1"/>
      <protection locked="0"/>
    </xf>
    <xf numFmtId="0" fontId="9" fillId="0" borderId="50" xfId="0" applyFont="1" applyBorder="1" applyProtection="1">
      <alignment vertical="center"/>
    </xf>
    <xf numFmtId="0" fontId="9" fillId="0" borderId="51" xfId="0" applyFont="1" applyFill="1" applyBorder="1" applyAlignment="1" applyProtection="1">
      <alignment horizontal="left" vertical="center" shrinkToFit="1"/>
      <protection locked="0"/>
    </xf>
    <xf numFmtId="0" fontId="9" fillId="0" borderId="52" xfId="0" applyFont="1" applyFill="1" applyBorder="1" applyAlignment="1" applyProtection="1">
      <alignment horizontal="center" vertical="center"/>
      <protection locked="0"/>
    </xf>
    <xf numFmtId="0" fontId="9" fillId="0" borderId="49" xfId="0" applyFont="1" applyFill="1" applyBorder="1" applyAlignment="1" applyProtection="1">
      <alignment horizontal="left" vertical="center" shrinkToFit="1"/>
      <protection locked="0"/>
    </xf>
    <xf numFmtId="0" fontId="10" fillId="0" borderId="39" xfId="0" applyFont="1" applyBorder="1" applyAlignment="1" applyProtection="1">
      <alignment horizontal="center" vertical="center" wrapText="1"/>
    </xf>
    <xf numFmtId="0" fontId="10" fillId="0" borderId="53" xfId="0" applyFont="1" applyBorder="1" applyAlignment="1" applyProtection="1">
      <alignment vertical="center"/>
    </xf>
    <xf numFmtId="177" fontId="10" fillId="0" borderId="54" xfId="0" applyNumberFormat="1" applyFont="1" applyBorder="1" applyAlignment="1" applyProtection="1">
      <alignment vertical="center"/>
    </xf>
    <xf numFmtId="0" fontId="10" fillId="0" borderId="54" xfId="0" applyFont="1" applyBorder="1" applyAlignment="1" applyProtection="1">
      <alignment vertical="center"/>
    </xf>
    <xf numFmtId="177" fontId="10" fillId="0" borderId="39" xfId="0" applyNumberFormat="1" applyFont="1" applyBorder="1" applyAlignment="1" applyProtection="1">
      <alignment vertical="center"/>
    </xf>
    <xf numFmtId="177" fontId="10" fillId="0" borderId="53" xfId="0" applyNumberFormat="1" applyFont="1" applyBorder="1" applyAlignment="1" applyProtection="1">
      <alignment vertical="center"/>
    </xf>
    <xf numFmtId="177" fontId="10" fillId="0" borderId="55" xfId="0" applyNumberFormat="1" applyFont="1" applyBorder="1" applyAlignment="1" applyProtection="1">
      <alignment vertical="center"/>
    </xf>
    <xf numFmtId="177" fontId="10" fillId="0" borderId="56" xfId="0" applyNumberFormat="1" applyFont="1" applyBorder="1" applyAlignment="1" applyProtection="1">
      <alignment vertical="center"/>
    </xf>
    <xf numFmtId="0" fontId="17"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3" borderId="37" xfId="0" applyFont="1" applyFill="1" applyBorder="1" applyAlignment="1" applyProtection="1">
      <alignment horizontal="center" vertical="center" shrinkToFit="1"/>
    </xf>
    <xf numFmtId="178" fontId="4" fillId="0" borderId="37" xfId="0" applyNumberFormat="1" applyFont="1" applyBorder="1" applyAlignment="1" applyProtection="1">
      <alignment horizontal="center" vertical="center" wrapText="1"/>
    </xf>
    <xf numFmtId="0" fontId="0" fillId="0" borderId="1" xfId="0" applyNumberFormat="1" applyBorder="1">
      <alignment vertical="center"/>
    </xf>
    <xf numFmtId="0" fontId="0" fillId="0" borderId="1" xfId="0" applyBorder="1">
      <alignment vertical="center"/>
    </xf>
    <xf numFmtId="0" fontId="9" fillId="3" borderId="37" xfId="0" applyFont="1" applyFill="1" applyBorder="1" applyAlignment="1" applyProtection="1">
      <alignment horizontal="center" vertical="center"/>
    </xf>
    <xf numFmtId="178" fontId="4" fillId="0" borderId="37" xfId="0" applyNumberFormat="1"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178" fontId="4" fillId="0" borderId="37" xfId="0" applyNumberFormat="1" applyFont="1" applyBorder="1" applyAlignment="1" applyProtection="1">
      <alignment horizontal="center" vertical="center" shrinkToFit="1"/>
    </xf>
    <xf numFmtId="58" fontId="4" fillId="0" borderId="37" xfId="0" applyNumberFormat="1" applyFont="1" applyBorder="1" applyAlignment="1" applyProtection="1">
      <alignment horizontal="center" vertical="center" shrinkToFit="1"/>
    </xf>
    <xf numFmtId="0" fontId="9" fillId="3" borderId="1" xfId="0" applyFont="1" applyFill="1" applyBorder="1" applyAlignment="1" applyProtection="1">
      <alignment horizontal="center" vertical="center"/>
    </xf>
    <xf numFmtId="178" fontId="4" fillId="0" borderId="37" xfId="0" applyNumberFormat="1" applyFont="1" applyBorder="1" applyAlignment="1" applyProtection="1">
      <alignment horizontal="left" vertical="center" shrinkToFit="1"/>
    </xf>
    <xf numFmtId="14" fontId="0" fillId="0" borderId="1" xfId="0" applyNumberFormat="1" applyBorder="1">
      <alignment vertical="center"/>
    </xf>
    <xf numFmtId="179" fontId="4" fillId="0" borderId="1" xfId="8" applyNumberFormat="1" applyFont="1" applyBorder="1" applyAlignment="1" applyProtection="1">
      <alignment horizontal="right" vertical="center" shrinkToFit="1"/>
    </xf>
    <xf numFmtId="180" fontId="4" fillId="0" borderId="1" xfId="8"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pplyProtection="1">
      <alignment horizontal="right" vertical="center"/>
    </xf>
    <xf numFmtId="181" fontId="4" fillId="0" borderId="1" xfId="8" applyNumberFormat="1" applyFont="1" applyBorder="1" applyAlignment="1" applyProtection="1">
      <alignment horizontal="right" vertical="center" shrinkToFit="1"/>
    </xf>
    <xf numFmtId="0" fontId="9" fillId="3" borderId="57" xfId="0" applyFont="1" applyFill="1" applyBorder="1" applyAlignment="1" applyProtection="1">
      <alignment horizontal="center" vertical="center" wrapText="1"/>
    </xf>
    <xf numFmtId="181" fontId="4" fillId="0" borderId="57" xfId="8" applyNumberFormat="1" applyFont="1" applyBorder="1" applyAlignment="1" applyProtection="1">
      <alignment horizontal="right" vertical="center" shrinkToFit="1"/>
    </xf>
    <xf numFmtId="181" fontId="4" fillId="0" borderId="58" xfId="8" applyNumberFormat="1" applyFont="1" applyBorder="1" applyAlignment="1" applyProtection="1">
      <alignment horizontal="right" vertical="center" shrinkToFit="1"/>
    </xf>
    <xf numFmtId="0" fontId="0" fillId="0" borderId="6" xfId="0" applyBorder="1">
      <alignment vertical="center"/>
    </xf>
    <xf numFmtId="0" fontId="4" fillId="0" borderId="0" xfId="0" applyFont="1" applyFill="1" applyBorder="1" applyAlignment="1" applyProtection="1">
      <alignment horizontal="left" vertical="center"/>
    </xf>
    <xf numFmtId="0" fontId="9" fillId="3" borderId="59" xfId="0" applyFont="1" applyFill="1" applyBorder="1" applyAlignment="1" applyProtection="1">
      <alignment horizontal="center" vertical="center" wrapText="1"/>
    </xf>
    <xf numFmtId="180" fontId="4" fillId="0" borderId="60" xfId="8" applyNumberFormat="1" applyFont="1" applyBorder="1" applyAlignment="1" applyProtection="1">
      <alignment horizontal="right" vertical="center" shrinkToFit="1"/>
    </xf>
    <xf numFmtId="180" fontId="4" fillId="0" borderId="61" xfId="8" applyNumberFormat="1" applyFont="1" applyBorder="1" applyAlignment="1" applyProtection="1">
      <alignment horizontal="right" vertical="center" shrinkToFit="1"/>
    </xf>
    <xf numFmtId="180" fontId="0" fillId="0" borderId="39" xfId="0" applyNumberFormat="1" applyFont="1" applyBorder="1" applyAlignment="1">
      <alignment vertical="center" shrinkToFit="1"/>
    </xf>
    <xf numFmtId="0" fontId="0" fillId="0" borderId="1" xfId="0" applyBorder="1" applyAlignment="1">
      <alignment vertical="center" shrinkToFit="1"/>
    </xf>
    <xf numFmtId="176" fontId="0" fillId="0" borderId="1" xfId="0" applyNumberFormat="1" applyBorder="1">
      <alignment vertical="center"/>
    </xf>
    <xf numFmtId="179" fontId="0" fillId="0" borderId="1"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62" xfId="0" applyFont="1" applyFill="1" applyBorder="1" applyAlignment="1">
      <alignment horizontal="center" vertical="center" textRotation="255"/>
    </xf>
    <xf numFmtId="0" fontId="9" fillId="0" borderId="63"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0" xfId="0" applyFont="1" applyFill="1" applyBorder="1" applyAlignment="1">
      <alignment vertical="center"/>
    </xf>
    <xf numFmtId="0" fontId="19" fillId="0" borderId="62" xfId="0" applyFont="1" applyFill="1" applyBorder="1" applyAlignment="1">
      <alignment horizontal="center" vertical="center"/>
    </xf>
    <xf numFmtId="0" fontId="20" fillId="0" borderId="64" xfId="0" applyFont="1" applyFill="1" applyBorder="1" applyAlignment="1" applyProtection="1">
      <alignment horizontal="center" vertical="center"/>
      <protection locked="0"/>
    </xf>
    <xf numFmtId="0" fontId="9" fillId="0" borderId="65" xfId="0" applyFont="1" applyFill="1" applyBorder="1" applyAlignment="1">
      <alignment horizontal="center" vertical="center"/>
    </xf>
    <xf numFmtId="38" fontId="8" fillId="0" borderId="66" xfId="0" applyNumberFormat="1" applyFont="1" applyFill="1" applyBorder="1" applyAlignment="1">
      <alignment horizontal="center" vertical="center"/>
    </xf>
    <xf numFmtId="0" fontId="9" fillId="0" borderId="0" xfId="0" applyFont="1" applyFill="1" applyAlignment="1">
      <alignment vertical="center"/>
    </xf>
    <xf numFmtId="0" fontId="9" fillId="0" borderId="67"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19" fillId="0" borderId="67" xfId="0" applyFont="1" applyFill="1" applyBorder="1" applyAlignment="1">
      <alignment horizontal="center" vertical="center"/>
    </xf>
    <xf numFmtId="0" fontId="20" fillId="0" borderId="68" xfId="0" applyFont="1" applyFill="1" applyBorder="1" applyAlignment="1" applyProtection="1">
      <alignment horizontal="center" vertical="center"/>
      <protection locked="0"/>
    </xf>
    <xf numFmtId="0" fontId="9"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9" fillId="0" borderId="71"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20" fillId="0" borderId="72" xfId="0" applyFont="1" applyFill="1" applyBorder="1" applyAlignment="1" applyProtection="1">
      <alignment horizontal="center" vertical="center"/>
      <protection locked="0"/>
    </xf>
    <xf numFmtId="0" fontId="9" fillId="0" borderId="73" xfId="0" applyFont="1" applyFill="1" applyBorder="1">
      <alignment vertical="center"/>
    </xf>
    <xf numFmtId="0" fontId="9" fillId="0" borderId="15" xfId="0" applyFont="1" applyFill="1" applyBorder="1">
      <alignment vertical="center"/>
    </xf>
    <xf numFmtId="0" fontId="9" fillId="0" borderId="63" xfId="0" applyFont="1" applyFill="1" applyBorder="1">
      <alignment vertical="center"/>
    </xf>
    <xf numFmtId="0" fontId="9" fillId="0" borderId="14" xfId="0" applyFont="1" applyFill="1" applyBorder="1" applyAlignment="1">
      <alignment vertical="center"/>
    </xf>
    <xf numFmtId="0" fontId="9" fillId="0" borderId="10" xfId="0" applyFont="1" applyFill="1" applyBorder="1" applyAlignment="1">
      <alignment vertical="center"/>
    </xf>
    <xf numFmtId="0" fontId="19" fillId="0" borderId="16" xfId="0" applyFont="1" applyFill="1" applyBorder="1" applyAlignment="1">
      <alignment horizontal="center" vertical="center"/>
    </xf>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22" xfId="0" applyFont="1" applyFill="1" applyBorder="1" applyAlignment="1">
      <alignment horizontal="left" vertical="center" wrapText="1"/>
    </xf>
    <xf numFmtId="0" fontId="9" fillId="0" borderId="7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vertical="center"/>
    </xf>
    <xf numFmtId="0" fontId="9" fillId="0" borderId="22" xfId="0" applyFont="1" applyFill="1" applyBorder="1" applyAlignment="1">
      <alignment vertical="center"/>
    </xf>
    <xf numFmtId="0" fontId="10" fillId="0" borderId="22" xfId="0" applyFont="1" applyFill="1" applyBorder="1" applyAlignment="1">
      <alignment horizontal="left" vertical="center"/>
    </xf>
    <xf numFmtId="0" fontId="9" fillId="0" borderId="74" xfId="0" applyFont="1" applyFill="1" applyBorder="1">
      <alignment vertical="center"/>
    </xf>
    <xf numFmtId="0" fontId="9" fillId="0" borderId="25"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8" fillId="0" borderId="75" xfId="0" applyFont="1" applyFill="1" applyBorder="1" applyAlignment="1">
      <alignment horizontal="center" vertical="center"/>
    </xf>
    <xf numFmtId="0" fontId="9" fillId="0" borderId="76" xfId="0" applyFont="1" applyFill="1" applyBorder="1" applyAlignment="1">
      <alignment vertical="center"/>
    </xf>
    <xf numFmtId="0" fontId="9" fillId="0" borderId="0" xfId="0" applyFont="1" applyFill="1" applyBorder="1" applyAlignment="1">
      <alignment horizontal="left" vertical="center"/>
    </xf>
    <xf numFmtId="38" fontId="9" fillId="0" borderId="69" xfId="8" applyFont="1" applyFill="1" applyBorder="1" applyAlignment="1" applyProtection="1">
      <alignment horizontal="center" vertical="center"/>
      <protection locked="0"/>
    </xf>
    <xf numFmtId="38" fontId="8" fillId="0" borderId="70" xfId="8" applyFont="1" applyFill="1" applyBorder="1" applyAlignment="1">
      <alignment horizontal="righ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7" xfId="0" applyFont="1" applyFill="1" applyBorder="1">
      <alignment vertical="center"/>
    </xf>
    <xf numFmtId="0" fontId="9" fillId="0" borderId="35" xfId="0" applyFont="1" applyFill="1" applyBorder="1">
      <alignment vertical="center"/>
    </xf>
    <xf numFmtId="0" fontId="9" fillId="0" borderId="46" xfId="0" applyFont="1" applyFill="1" applyBorder="1">
      <alignment vertical="center"/>
    </xf>
    <xf numFmtId="0" fontId="9" fillId="0" borderId="78" xfId="0" applyFont="1" applyFill="1" applyBorder="1" applyAlignment="1">
      <alignment vertical="center"/>
    </xf>
    <xf numFmtId="0" fontId="9" fillId="0" borderId="42" xfId="0" applyFont="1" applyFill="1" applyBorder="1" applyAlignment="1">
      <alignment vertical="center"/>
    </xf>
    <xf numFmtId="0" fontId="9" fillId="0" borderId="0" xfId="0" applyFont="1" applyFill="1">
      <alignment vertical="center"/>
    </xf>
    <xf numFmtId="49" fontId="9" fillId="0" borderId="79" xfId="0" applyNumberFormat="1"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left" vertical="center" shrinkToFit="1"/>
      <protection locked="0"/>
    </xf>
    <xf numFmtId="0" fontId="10" fillId="0" borderId="23" xfId="0" applyFont="1" applyFill="1" applyBorder="1" applyAlignment="1" applyProtection="1">
      <alignment vertical="center" shrinkToFit="1"/>
      <protection locked="0"/>
    </xf>
    <xf numFmtId="0" fontId="9" fillId="0" borderId="24" xfId="0" applyFont="1" applyFill="1" applyBorder="1">
      <alignment vertical="center"/>
    </xf>
    <xf numFmtId="0" fontId="9" fillId="0" borderId="80" xfId="0" applyFont="1" applyFill="1" applyBorder="1" applyAlignment="1" applyProtection="1">
      <alignment horizontal="left" vertical="center" shrinkToFit="1"/>
      <protection locked="0"/>
    </xf>
    <xf numFmtId="0" fontId="9" fillId="0" borderId="0" xfId="0" applyFont="1" applyFill="1" applyAlignment="1">
      <alignment horizontal="center" vertical="center"/>
    </xf>
    <xf numFmtId="49" fontId="9" fillId="0" borderId="74" xfId="0" applyNumberFormat="1"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left" vertical="center" shrinkToFit="1"/>
      <protection locked="0"/>
    </xf>
    <xf numFmtId="38" fontId="8" fillId="0" borderId="75" xfId="8" applyFont="1" applyFill="1" applyBorder="1" applyAlignment="1">
      <alignment horizontal="right" vertical="center"/>
    </xf>
    <xf numFmtId="0" fontId="9" fillId="0" borderId="76" xfId="0" applyFont="1" applyFill="1" applyBorder="1" applyAlignment="1">
      <alignment horizontal="center" vertical="center"/>
    </xf>
    <xf numFmtId="0" fontId="9" fillId="0" borderId="70" xfId="0" applyFont="1" applyFill="1" applyBorder="1" applyAlignment="1">
      <alignment horizontal="center" vertical="center"/>
    </xf>
    <xf numFmtId="49" fontId="9" fillId="0" borderId="77" xfId="0" applyNumberFormat="1" applyFont="1" applyFill="1" applyBorder="1" applyAlignment="1" applyProtection="1">
      <alignment horizontal="center" vertical="center" shrinkToFit="1"/>
      <protection locked="0"/>
    </xf>
    <xf numFmtId="49" fontId="9" fillId="0" borderId="74" xfId="0" applyNumberFormat="1" applyFont="1" applyFill="1" applyBorder="1" applyAlignment="1" applyProtection="1">
      <alignment vertical="center" shrinkToFit="1"/>
      <protection locked="0"/>
    </xf>
    <xf numFmtId="49" fontId="9" fillId="0" borderId="24" xfId="0" applyNumberFormat="1" applyFont="1" applyFill="1" applyBorder="1" applyAlignment="1" applyProtection="1">
      <alignment horizontal="center" vertical="center" shrinkToFit="1"/>
      <protection locked="0"/>
    </xf>
    <xf numFmtId="12" fontId="9" fillId="0" borderId="69" xfId="0" applyNumberFormat="1" applyFont="1" applyFill="1" applyBorder="1" applyAlignment="1">
      <alignment horizontal="center" vertical="center" shrinkToFit="1"/>
    </xf>
    <xf numFmtId="182" fontId="8" fillId="0" borderId="75" xfId="0" applyNumberFormat="1" applyFont="1" applyFill="1" applyBorder="1" applyAlignment="1">
      <alignment horizontal="center" vertical="center"/>
    </xf>
    <xf numFmtId="182" fontId="8" fillId="0" borderId="81" xfId="0" applyNumberFormat="1" applyFont="1" applyFill="1" applyBorder="1" applyAlignment="1">
      <alignment horizontal="center" vertical="center"/>
    </xf>
    <xf numFmtId="0" fontId="10" fillId="0" borderId="36" xfId="0" applyFont="1" applyFill="1" applyBorder="1" applyAlignment="1" applyProtection="1">
      <alignment vertical="center" shrinkToFit="1"/>
      <protection locked="0"/>
    </xf>
    <xf numFmtId="12" fontId="9" fillId="0" borderId="76" xfId="0" applyNumberFormat="1" applyFont="1" applyFill="1" applyBorder="1" applyAlignment="1">
      <alignment vertical="center"/>
    </xf>
    <xf numFmtId="0" fontId="9" fillId="0" borderId="37" xfId="0" applyFont="1" applyFill="1" applyBorder="1" applyAlignment="1" applyProtection="1">
      <alignment horizontal="center" vertical="center" shrinkToFit="1"/>
      <protection locked="0"/>
    </xf>
    <xf numFmtId="49" fontId="10" fillId="0" borderId="37" xfId="0" applyNumberFormat="1" applyFont="1" applyFill="1" applyBorder="1" applyAlignment="1">
      <alignment horizontal="center" vertical="center" wrapText="1"/>
    </xf>
    <xf numFmtId="0" fontId="18" fillId="0" borderId="24" xfId="0" applyFont="1" applyFill="1" applyBorder="1" applyAlignment="1">
      <alignment horizontal="left" vertical="top" wrapText="1"/>
    </xf>
    <xf numFmtId="49" fontId="10" fillId="0" borderId="23" xfId="0" applyNumberFormat="1" applyFont="1" applyFill="1" applyBorder="1" applyAlignment="1">
      <alignment horizontal="center" vertical="center"/>
    </xf>
    <xf numFmtId="38" fontId="9" fillId="0" borderId="23" xfId="8" applyFont="1" applyFill="1" applyBorder="1" applyAlignment="1" applyProtection="1">
      <alignment horizontal="center" vertical="center" shrinkToFit="1"/>
      <protection locked="0"/>
    </xf>
    <xf numFmtId="0" fontId="14" fillId="0" borderId="74" xfId="0" applyFont="1" applyFill="1" applyBorder="1" applyAlignment="1">
      <alignment horizontal="center" vertical="center"/>
    </xf>
    <xf numFmtId="0" fontId="9" fillId="0" borderId="23" xfId="0" applyFont="1" applyFill="1" applyBorder="1" applyAlignment="1" applyProtection="1">
      <alignment vertical="center" shrinkToFit="1"/>
      <protection locked="0"/>
    </xf>
    <xf numFmtId="38" fontId="9" fillId="0" borderId="65" xfId="8" applyFont="1" applyFill="1" applyBorder="1" applyAlignment="1" applyProtection="1">
      <alignment horizontal="center" vertical="center"/>
      <protection locked="0"/>
    </xf>
    <xf numFmtId="38" fontId="8" fillId="0" borderId="66" xfId="8" applyFont="1" applyFill="1" applyBorder="1" applyAlignment="1">
      <alignment horizontal="right" vertical="center"/>
    </xf>
    <xf numFmtId="58" fontId="9" fillId="0" borderId="23" xfId="0" applyNumberFormat="1" applyFont="1" applyFill="1" applyBorder="1" applyAlignment="1" applyProtection="1">
      <alignment horizontal="center" vertical="center" shrinkToFit="1"/>
      <protection locked="0"/>
    </xf>
    <xf numFmtId="38" fontId="9" fillId="0" borderId="82" xfId="8" applyFont="1" applyFill="1" applyBorder="1" applyAlignment="1" applyProtection="1">
      <alignment horizontal="center" vertical="center"/>
      <protection locked="0"/>
    </xf>
    <xf numFmtId="0" fontId="9" fillId="0" borderId="83" xfId="0" applyFont="1" applyFill="1" applyBorder="1" applyAlignment="1">
      <alignment horizontal="center" vertical="center"/>
    </xf>
    <xf numFmtId="0" fontId="14" fillId="0" borderId="84" xfId="0" applyFont="1" applyFill="1" applyBorder="1" applyAlignment="1">
      <alignment horizontal="center" vertical="center"/>
    </xf>
    <xf numFmtId="58" fontId="9" fillId="0" borderId="49" xfId="0" applyNumberFormat="1" applyFont="1" applyFill="1" applyBorder="1" applyAlignment="1" applyProtection="1">
      <alignment horizontal="center" vertical="center" shrinkToFit="1"/>
      <protection locked="0"/>
    </xf>
    <xf numFmtId="0" fontId="9" fillId="0" borderId="49" xfId="0" applyFont="1" applyFill="1" applyBorder="1" applyAlignment="1">
      <alignment vertical="center"/>
    </xf>
    <xf numFmtId="0" fontId="18" fillId="0" borderId="85" xfId="0" applyFont="1" applyFill="1" applyBorder="1" applyAlignment="1">
      <alignment horizontal="left" vertical="top" wrapText="1"/>
    </xf>
    <xf numFmtId="0" fontId="9" fillId="0" borderId="56" xfId="0" applyFont="1" applyFill="1" applyBorder="1" applyAlignment="1" applyProtection="1">
      <alignment horizontal="left" vertical="center" shrinkToFit="1"/>
      <protection locked="0"/>
    </xf>
    <xf numFmtId="0" fontId="19" fillId="0" borderId="39" xfId="0" applyFont="1" applyFill="1" applyBorder="1" applyAlignment="1">
      <alignment horizontal="center" vertical="center"/>
    </xf>
    <xf numFmtId="0" fontId="10" fillId="0" borderId="49" xfId="0" applyFont="1" applyFill="1" applyBorder="1" applyAlignment="1">
      <alignment horizontal="left" vertical="center" wrapText="1"/>
    </xf>
    <xf numFmtId="0" fontId="10" fillId="0" borderId="49" xfId="0" applyFont="1" applyFill="1" applyBorder="1" applyAlignment="1">
      <alignment horizontal="left" vertical="center"/>
    </xf>
    <xf numFmtId="0" fontId="10" fillId="0" borderId="56" xfId="0" applyFont="1" applyFill="1" applyBorder="1" applyAlignment="1">
      <alignment horizontal="left" vertical="center"/>
    </xf>
    <xf numFmtId="0" fontId="21" fillId="0" borderId="0" xfId="0" applyFont="1">
      <alignment vertical="center"/>
    </xf>
    <xf numFmtId="38" fontId="0" fillId="0" borderId="0" xfId="0" applyNumberFormat="1">
      <alignment vertical="center"/>
    </xf>
    <xf numFmtId="0" fontId="2" fillId="0" borderId="0" xfId="0" applyFont="1">
      <alignment vertical="center"/>
    </xf>
    <xf numFmtId="0" fontId="23" fillId="0" borderId="0" xfId="6" applyFont="1">
      <alignment vertical="center"/>
    </xf>
    <xf numFmtId="0" fontId="23" fillId="0" borderId="0" xfId="6" applyFont="1" applyAlignment="1"/>
    <xf numFmtId="0" fontId="24" fillId="0" borderId="0" xfId="6" applyFont="1" applyAlignment="1"/>
    <xf numFmtId="0" fontId="25" fillId="0" borderId="86" xfId="6" applyFont="1" applyBorder="1" applyAlignment="1">
      <alignment horizontal="center" vertical="center"/>
    </xf>
    <xf numFmtId="0" fontId="23" fillId="0" borderId="0" xfId="6" applyFont="1" applyAlignment="1">
      <alignment horizontal="center" vertical="center"/>
    </xf>
    <xf numFmtId="0" fontId="26" fillId="0" borderId="0" xfId="6" applyFont="1">
      <alignment vertical="center"/>
    </xf>
    <xf numFmtId="0" fontId="27" fillId="0" borderId="0" xfId="6" applyFont="1">
      <alignment vertical="center"/>
    </xf>
    <xf numFmtId="0" fontId="2" fillId="4" borderId="37" xfId="6" applyFont="1" applyFill="1" applyBorder="1" applyAlignment="1">
      <alignment horizontal="left" vertical="center" indent="1"/>
    </xf>
    <xf numFmtId="0" fontId="2" fillId="4" borderId="45" xfId="6" applyFont="1" applyFill="1" applyBorder="1" applyAlignment="1">
      <alignment horizontal="center" vertical="center"/>
    </xf>
    <xf numFmtId="0" fontId="2" fillId="4" borderId="45" xfId="6" applyFont="1" applyFill="1" applyBorder="1" applyAlignment="1">
      <alignment horizontal="distributed" vertical="center" indent="1"/>
    </xf>
    <xf numFmtId="0" fontId="2" fillId="4" borderId="38" xfId="6" applyFont="1" applyFill="1" applyBorder="1" applyAlignment="1">
      <alignment horizontal="distributed" vertical="center" indent="1"/>
    </xf>
    <xf numFmtId="0" fontId="2" fillId="4" borderId="38" xfId="6" applyFont="1" applyFill="1" applyBorder="1" applyAlignment="1">
      <alignment horizontal="center" vertical="center" wrapText="1"/>
    </xf>
    <xf numFmtId="0" fontId="28" fillId="4" borderId="87" xfId="6" applyFont="1" applyFill="1" applyBorder="1" applyAlignment="1">
      <alignment vertical="center" textRotation="255"/>
    </xf>
    <xf numFmtId="0" fontId="2" fillId="4" borderId="88" xfId="6" applyFont="1" applyFill="1" applyBorder="1" applyAlignment="1">
      <alignment vertical="center" textRotation="255"/>
    </xf>
    <xf numFmtId="0" fontId="2" fillId="4" borderId="89" xfId="6" applyFont="1" applyFill="1" applyBorder="1" applyAlignment="1">
      <alignment vertical="center" textRotation="255"/>
    </xf>
    <xf numFmtId="0" fontId="2" fillId="4" borderId="90" xfId="6" applyFont="1" applyFill="1" applyBorder="1" applyAlignment="1">
      <alignment vertical="center" textRotation="255"/>
    </xf>
    <xf numFmtId="0" fontId="2" fillId="0" borderId="24"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7" fillId="0" borderId="0" xfId="6" applyNumberFormat="1" applyFont="1" applyFill="1" applyAlignment="1">
      <alignment vertical="center"/>
    </xf>
    <xf numFmtId="0" fontId="29" fillId="4" borderId="91" xfId="0" applyFont="1" applyFill="1" applyBorder="1" applyAlignment="1">
      <alignment horizontal="center" vertical="center"/>
    </xf>
    <xf numFmtId="0" fontId="29" fillId="4" borderId="38" xfId="0" applyFont="1" applyFill="1" applyBorder="1" applyAlignment="1">
      <alignment horizontal="center" vertical="center"/>
    </xf>
    <xf numFmtId="0" fontId="30" fillId="0" borderId="0" xfId="6" applyFont="1" applyAlignment="1">
      <alignment horizontal="left" vertical="center"/>
    </xf>
    <xf numFmtId="0" fontId="31" fillId="0" borderId="92" xfId="6" applyFont="1" applyBorder="1" applyAlignment="1">
      <alignment vertical="center"/>
    </xf>
    <xf numFmtId="0" fontId="2" fillId="0" borderId="0" xfId="0" applyFont="1" applyAlignment="1"/>
    <xf numFmtId="0" fontId="2" fillId="4" borderId="23" xfId="6" applyFont="1" applyFill="1" applyBorder="1" applyAlignment="1">
      <alignment horizontal="left" vertical="center" indent="1"/>
    </xf>
    <xf numFmtId="0" fontId="2" fillId="4" borderId="0" xfId="6" applyFont="1" applyFill="1" applyBorder="1" applyAlignment="1">
      <alignment horizontal="center" vertical="center"/>
    </xf>
    <xf numFmtId="0" fontId="2" fillId="4" borderId="0" xfId="6" applyFont="1" applyFill="1" applyBorder="1" applyAlignment="1">
      <alignment horizontal="distributed" vertical="center" indent="1"/>
    </xf>
    <xf numFmtId="0" fontId="2" fillId="4" borderId="25" xfId="6" applyFont="1" applyFill="1" applyBorder="1" applyAlignment="1">
      <alignment horizontal="distributed" vertical="center" indent="1"/>
    </xf>
    <xf numFmtId="0" fontId="2" fillId="4" borderId="25" xfId="6" applyFont="1" applyFill="1" applyBorder="1" applyAlignment="1">
      <alignment horizontal="center" vertical="center" wrapText="1"/>
    </xf>
    <xf numFmtId="0" fontId="2" fillId="4" borderId="37" xfId="6" applyFont="1" applyFill="1" applyBorder="1" applyAlignment="1">
      <alignment horizontal="center" vertical="center" shrinkToFit="1"/>
    </xf>
    <xf numFmtId="0" fontId="32" fillId="5" borderId="45" xfId="6" applyFont="1" applyFill="1" applyBorder="1" applyAlignment="1">
      <alignment horizontal="center" vertical="center"/>
    </xf>
    <xf numFmtId="0" fontId="32" fillId="5" borderId="38" xfId="6" applyFont="1" applyFill="1" applyBorder="1" applyAlignment="1">
      <alignment horizontal="center" vertical="center"/>
    </xf>
    <xf numFmtId="0" fontId="2" fillId="4" borderId="37" xfId="6" applyFont="1" applyFill="1" applyBorder="1" applyAlignment="1">
      <alignment horizontal="center" vertical="center"/>
    </xf>
    <xf numFmtId="0" fontId="2" fillId="0" borderId="93" xfId="6" applyFont="1" applyFill="1" applyBorder="1" applyAlignment="1">
      <alignment horizontal="center" vertical="center"/>
    </xf>
    <xf numFmtId="0" fontId="32" fillId="5" borderId="94" xfId="6" applyFont="1" applyFill="1" applyBorder="1" applyAlignment="1">
      <alignment horizontal="center" vertical="center"/>
    </xf>
    <xf numFmtId="0" fontId="2" fillId="0" borderId="24" xfId="6"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6" applyFont="1" applyFill="1" applyAlignment="1">
      <alignment horizontal="center" vertical="center"/>
    </xf>
    <xf numFmtId="0" fontId="29" fillId="4" borderId="24" xfId="0" applyFont="1" applyFill="1" applyBorder="1" applyAlignment="1">
      <alignment horizontal="center" vertical="center"/>
    </xf>
    <xf numFmtId="0" fontId="29" fillId="4" borderId="25" xfId="0" applyFont="1" applyFill="1" applyBorder="1" applyAlignment="1">
      <alignment horizontal="center" vertical="center"/>
    </xf>
    <xf numFmtId="0" fontId="2" fillId="0" borderId="23" xfId="6" applyBorder="1" applyAlignment="1">
      <alignment horizontal="center" vertical="center" shrinkToFit="1"/>
    </xf>
    <xf numFmtId="0" fontId="32" fillId="5" borderId="95" xfId="6" applyFont="1" applyFill="1" applyBorder="1" applyAlignment="1">
      <alignment horizontal="center" vertical="center"/>
    </xf>
    <xf numFmtId="0" fontId="32" fillId="5" borderId="96" xfId="6" applyFont="1" applyFill="1" applyBorder="1" applyAlignment="1">
      <alignment horizontal="center" vertical="center"/>
    </xf>
    <xf numFmtId="0" fontId="2" fillId="4" borderId="23" xfId="6" applyFont="1" applyFill="1" applyBorder="1" applyAlignment="1">
      <alignment horizontal="center" vertical="center"/>
    </xf>
    <xf numFmtId="0" fontId="2" fillId="0" borderId="97" xfId="6" applyFont="1" applyFill="1" applyBorder="1" applyAlignment="1">
      <alignment horizontal="center" vertical="center"/>
    </xf>
    <xf numFmtId="0" fontId="32" fillId="5" borderId="98" xfId="6" applyFont="1" applyFill="1" applyBorder="1" applyAlignment="1">
      <alignment horizontal="center" vertical="center"/>
    </xf>
    <xf numFmtId="0" fontId="23" fillId="0" borderId="0" xfId="6" applyFont="1" applyAlignment="1">
      <alignment vertical="center"/>
    </xf>
    <xf numFmtId="0" fontId="2" fillId="4" borderId="99" xfId="6" applyFont="1" applyFill="1" applyBorder="1" applyAlignment="1">
      <alignment horizontal="center" vertical="center"/>
    </xf>
    <xf numFmtId="0" fontId="2" fillId="4" borderId="25" xfId="6" applyFont="1" applyFill="1" applyBorder="1" applyAlignment="1">
      <alignment horizontal="center"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0" fillId="0" borderId="0" xfId="6" applyFont="1">
      <alignment vertical="center"/>
    </xf>
    <xf numFmtId="0" fontId="2" fillId="0" borderId="26" xfId="6" applyFont="1" applyBorder="1" applyAlignment="1">
      <alignment horizontal="center" vertical="center"/>
    </xf>
    <xf numFmtId="0" fontId="29" fillId="4" borderId="78" xfId="0" applyFont="1" applyFill="1" applyBorder="1" applyAlignment="1">
      <alignment horizontal="center" vertical="center"/>
    </xf>
    <xf numFmtId="0" fontId="29" fillId="4" borderId="35" xfId="0" applyFont="1" applyFill="1" applyBorder="1" applyAlignment="1">
      <alignment horizontal="center" vertical="center"/>
    </xf>
    <xf numFmtId="0" fontId="2" fillId="4" borderId="36" xfId="6" applyFont="1" applyFill="1" applyBorder="1" applyAlignment="1">
      <alignment horizontal="left" vertical="center" indent="1"/>
    </xf>
    <xf numFmtId="0" fontId="2" fillId="4" borderId="46" xfId="6" applyFont="1" applyFill="1" applyBorder="1" applyAlignment="1">
      <alignment horizontal="distributed" vertical="center" indent="1"/>
    </xf>
    <xf numFmtId="0" fontId="2" fillId="4" borderId="35" xfId="6" applyFont="1" applyFill="1" applyBorder="1" applyAlignment="1">
      <alignment horizontal="distributed" vertical="center" indent="1"/>
    </xf>
    <xf numFmtId="0" fontId="33" fillId="0" borderId="0" xfId="6" applyFont="1" applyAlignment="1"/>
    <xf numFmtId="0" fontId="32" fillId="0" borderId="37" xfId="6" applyNumberFormat="1" applyFont="1" applyBorder="1" applyAlignment="1">
      <alignment horizontal="center" vertical="center"/>
    </xf>
    <xf numFmtId="0" fontId="32" fillId="0" borderId="100" xfId="6" applyFont="1" applyBorder="1" applyAlignment="1">
      <alignment horizontal="left" vertical="center" indent="1"/>
    </xf>
    <xf numFmtId="0" fontId="32" fillId="0" borderId="101" xfId="6" applyFont="1" applyBorder="1" applyAlignment="1">
      <alignment horizontal="left" vertical="center" indent="1" shrinkToFit="1"/>
    </xf>
    <xf numFmtId="0" fontId="32" fillId="0" borderId="102" xfId="6" applyFont="1" applyBorder="1" applyAlignment="1">
      <alignment horizontal="left" vertical="center" indent="1"/>
    </xf>
    <xf numFmtId="0" fontId="32" fillId="0" borderId="100" xfId="6" applyFont="1" applyBorder="1" applyAlignment="1">
      <alignment horizontal="left" vertical="center" indent="1" shrinkToFit="1"/>
    </xf>
    <xf numFmtId="0" fontId="32" fillId="0" borderId="102" xfId="6" applyFont="1" applyBorder="1" applyAlignment="1">
      <alignment horizontal="left" vertical="center" indent="1" shrinkToFit="1"/>
    </xf>
    <xf numFmtId="0" fontId="2" fillId="0" borderId="23" xfId="6" applyNumberFormat="1" applyFont="1" applyBorder="1" applyAlignment="1">
      <alignment horizontal="center" vertical="center"/>
    </xf>
    <xf numFmtId="0" fontId="32" fillId="0" borderId="30" xfId="6" applyFont="1" applyBorder="1" applyAlignment="1">
      <alignment horizontal="left" vertical="center" indent="1"/>
    </xf>
    <xf numFmtId="0" fontId="32" fillId="0" borderId="103" xfId="6" applyFont="1" applyBorder="1" applyAlignment="1">
      <alignment horizontal="left" vertical="center" indent="1" shrinkToFit="1"/>
    </xf>
    <xf numFmtId="0" fontId="2" fillId="0" borderId="12" xfId="6" applyBorder="1" applyAlignment="1">
      <alignment horizontal="left" vertical="center" indent="1"/>
    </xf>
    <xf numFmtId="0" fontId="2" fillId="0" borderId="30"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36" xfId="6" applyBorder="1" applyAlignment="1">
      <alignment horizontal="center" vertical="center" shrinkToFit="1"/>
    </xf>
    <xf numFmtId="0" fontId="32" fillId="5" borderId="104" xfId="6" applyFont="1" applyFill="1" applyBorder="1" applyAlignment="1">
      <alignment horizontal="center" vertical="center"/>
    </xf>
    <xf numFmtId="0" fontId="32" fillId="5" borderId="105" xfId="6" applyFont="1" applyFill="1" applyBorder="1" applyAlignment="1">
      <alignment horizontal="center" vertical="center"/>
    </xf>
    <xf numFmtId="0" fontId="2" fillId="4" borderId="36" xfId="6" applyFont="1" applyFill="1" applyBorder="1" applyAlignment="1">
      <alignment horizontal="center" vertical="center"/>
    </xf>
    <xf numFmtId="0" fontId="2" fillId="0" borderId="106" xfId="6" applyFont="1" applyFill="1" applyBorder="1" applyAlignment="1">
      <alignment horizontal="center" vertical="center"/>
    </xf>
    <xf numFmtId="0" fontId="2" fillId="0" borderId="78" xfId="6" applyFont="1" applyFill="1" applyBorder="1" applyAlignment="1">
      <alignment horizontal="center" vertical="center"/>
    </xf>
    <xf numFmtId="0" fontId="32" fillId="0" borderId="46" xfId="6" applyFont="1" applyFill="1" applyBorder="1" applyAlignment="1">
      <alignment horizontal="center" vertical="center"/>
    </xf>
    <xf numFmtId="0" fontId="32" fillId="5" borderId="91" xfId="6" applyFont="1" applyFill="1" applyBorder="1" applyAlignment="1">
      <alignment horizontal="center" vertical="center" shrinkToFit="1"/>
    </xf>
    <xf numFmtId="0" fontId="2" fillId="5" borderId="38" xfId="6" applyFont="1" applyFill="1" applyBorder="1" applyAlignment="1">
      <alignment horizontal="center" vertical="center" shrinkToFit="1"/>
    </xf>
    <xf numFmtId="0" fontId="34" fillId="0" borderId="93" xfId="6" applyFont="1" applyFill="1" applyBorder="1" applyAlignment="1">
      <alignment horizontal="right" vertical="top"/>
    </xf>
    <xf numFmtId="0" fontId="35" fillId="5" borderId="107" xfId="0" applyFont="1" applyFill="1" applyBorder="1" applyAlignment="1">
      <alignment horizontal="center" vertical="center"/>
    </xf>
    <xf numFmtId="0" fontId="35" fillId="5" borderId="107" xfId="0" applyFont="1" applyFill="1" applyBorder="1" applyAlignment="1" applyProtection="1">
      <alignment horizontal="center" vertical="center"/>
      <protection locked="0"/>
    </xf>
    <xf numFmtId="0" fontId="2" fillId="5" borderId="24" xfId="6" applyFont="1" applyFill="1" applyBorder="1" applyAlignment="1">
      <alignment horizontal="center" vertical="center" shrinkToFit="1"/>
    </xf>
    <xf numFmtId="0" fontId="2" fillId="5" borderId="25" xfId="6" applyFont="1" applyFill="1" applyBorder="1" applyAlignment="1">
      <alignment horizontal="center" vertical="center" shrinkToFit="1"/>
    </xf>
    <xf numFmtId="0" fontId="34" fillId="0" borderId="97" xfId="6" applyFont="1" applyFill="1" applyBorder="1" applyAlignment="1">
      <alignment horizontal="right" vertical="top"/>
    </xf>
    <xf numFmtId="0" fontId="35" fillId="5" borderId="108" xfId="0" applyFont="1" applyFill="1" applyBorder="1" applyAlignment="1" applyProtection="1">
      <alignment horizontal="center" vertical="center"/>
      <protection locked="0"/>
    </xf>
    <xf numFmtId="0" fontId="32" fillId="0" borderId="23" xfId="6" applyNumberFormat="1" applyFont="1" applyBorder="1" applyAlignment="1">
      <alignment horizontal="center" vertical="center"/>
    </xf>
    <xf numFmtId="0" fontId="35" fillId="5" borderId="109" xfId="0" applyFont="1" applyFill="1" applyBorder="1" applyAlignment="1">
      <alignment horizontal="center" vertical="center"/>
    </xf>
    <xf numFmtId="0" fontId="35" fillId="0" borderId="0" xfId="0" applyFont="1" applyFill="1" applyBorder="1" applyAlignment="1">
      <alignment horizontal="center" vertical="center"/>
    </xf>
    <xf numFmtId="38" fontId="24" fillId="0" borderId="25" xfId="8" applyFont="1" applyBorder="1" applyAlignment="1">
      <alignment horizontal="center"/>
    </xf>
    <xf numFmtId="0" fontId="32" fillId="0" borderId="0" xfId="6" applyFont="1" applyFill="1" applyAlignment="1">
      <alignment horizontal="left" vertical="center"/>
    </xf>
    <xf numFmtId="0" fontId="2" fillId="0" borderId="38" xfId="6" applyFont="1" applyFill="1" applyBorder="1" applyAlignment="1">
      <alignment horizontal="center" vertical="center"/>
    </xf>
    <xf numFmtId="0" fontId="2" fillId="0" borderId="25" xfId="6" applyFont="1" applyFill="1" applyBorder="1" applyAlignment="1">
      <alignment horizontal="center" vertical="center"/>
    </xf>
    <xf numFmtId="0" fontId="2" fillId="5" borderId="78" xfId="6" applyFont="1" applyFill="1" applyBorder="1" applyAlignment="1">
      <alignment horizontal="center" vertical="center" shrinkToFit="1"/>
    </xf>
    <xf numFmtId="0" fontId="2" fillId="5" borderId="35" xfId="6" applyFont="1" applyFill="1" applyBorder="1" applyAlignment="1">
      <alignment horizontal="center" vertical="center" shrinkToFit="1"/>
    </xf>
    <xf numFmtId="0" fontId="2" fillId="0" borderId="110" xfId="6" applyBorder="1" applyAlignment="1">
      <alignment horizontal="left" vertical="center" indent="1"/>
    </xf>
    <xf numFmtId="0" fontId="2" fillId="5" borderId="38" xfId="6" applyFont="1" applyFill="1" applyBorder="1" applyAlignment="1">
      <alignment vertical="center" shrinkToFit="1"/>
    </xf>
    <xf numFmtId="0" fontId="32" fillId="0" borderId="111" xfId="6" applyFont="1" applyBorder="1" applyAlignment="1">
      <alignment horizontal="left" vertical="center" indent="1" shrinkToFit="1"/>
    </xf>
    <xf numFmtId="0" fontId="2" fillId="5" borderId="24" xfId="6" applyFont="1" applyFill="1" applyBorder="1" applyAlignment="1">
      <alignment vertical="center" shrinkToFit="1"/>
    </xf>
    <xf numFmtId="0" fontId="2" fillId="5" borderId="25" xfId="6" applyFont="1" applyFill="1" applyBorder="1" applyAlignment="1">
      <alignment vertical="center" shrinkToFit="1"/>
    </xf>
    <xf numFmtId="0" fontId="23" fillId="0" borderId="0" xfId="6" applyFont="1" applyAlignment="1">
      <alignment vertical="top"/>
    </xf>
    <xf numFmtId="0" fontId="36" fillId="0" borderId="0" xfId="6" applyFont="1" applyBorder="1" applyAlignment="1">
      <alignment vertical="top"/>
    </xf>
    <xf numFmtId="49" fontId="32" fillId="0" borderId="25" xfId="6" applyNumberFormat="1" applyFont="1" applyBorder="1" applyAlignment="1">
      <alignment horizontal="center" vertical="center"/>
    </xf>
    <xf numFmtId="0" fontId="2" fillId="0" borderId="23" xfId="6" applyBorder="1" applyAlignment="1">
      <alignment vertical="center" shrinkToFit="1"/>
    </xf>
    <xf numFmtId="49" fontId="2" fillId="0" borderId="25" xfId="6" applyNumberFormat="1" applyFont="1" applyBorder="1" applyAlignment="1">
      <alignment horizontal="center" vertical="center"/>
    </xf>
    <xf numFmtId="0" fontId="2" fillId="0" borderId="36" xfId="6" applyBorder="1" applyAlignment="1">
      <alignment vertical="center" shrinkToFit="1"/>
    </xf>
    <xf numFmtId="49" fontId="26" fillId="5" borderId="37" xfId="6" applyNumberFormat="1" applyFont="1" applyFill="1" applyBorder="1" applyAlignment="1">
      <alignment horizontal="center" vertical="center"/>
    </xf>
    <xf numFmtId="0" fontId="23" fillId="0" borderId="0" xfId="6" applyFont="1" applyAlignment="1">
      <alignment horizontal="right" vertical="center"/>
    </xf>
    <xf numFmtId="0" fontId="2" fillId="5" borderId="23" xfId="6" applyFont="1" applyFill="1" applyBorder="1" applyAlignment="1">
      <alignment horizontal="center" vertical="center"/>
    </xf>
    <xf numFmtId="0" fontId="2" fillId="5" borderId="78" xfId="6" applyFont="1" applyFill="1" applyBorder="1" applyAlignment="1">
      <alignment vertical="center" shrinkToFit="1"/>
    </xf>
    <xf numFmtId="0" fontId="2" fillId="5" borderId="35" xfId="6" applyFont="1" applyFill="1" applyBorder="1" applyAlignment="1">
      <alignment vertical="center" shrinkToFit="1"/>
    </xf>
    <xf numFmtId="0" fontId="2" fillId="5" borderId="45" xfId="6" applyFont="1" applyFill="1" applyBorder="1" applyAlignment="1">
      <alignment vertical="center"/>
    </xf>
    <xf numFmtId="0" fontId="2" fillId="5" borderId="38" xfId="6" applyFont="1" applyFill="1" applyBorder="1" applyAlignment="1">
      <alignment vertical="center"/>
    </xf>
    <xf numFmtId="0" fontId="37" fillId="0" borderId="0" xfId="6" applyFont="1" applyAlignment="1">
      <alignment vertical="center"/>
    </xf>
    <xf numFmtId="0" fontId="2" fillId="5" borderId="0" xfId="6" quotePrefix="1" applyFont="1" applyFill="1" applyBorder="1" applyAlignment="1">
      <alignment vertical="center"/>
    </xf>
    <xf numFmtId="0" fontId="2" fillId="5" borderId="25" xfId="6" quotePrefix="1" applyFont="1" applyFill="1" applyBorder="1" applyAlignment="1">
      <alignment vertical="center"/>
    </xf>
    <xf numFmtId="0" fontId="2" fillId="5" borderId="0" xfId="6" applyFont="1" applyFill="1" applyBorder="1" applyAlignment="1">
      <alignment vertical="center"/>
    </xf>
    <xf numFmtId="0" fontId="2" fillId="5" borderId="25" xfId="6" applyFont="1" applyFill="1" applyBorder="1" applyAlignment="1">
      <alignment vertical="center"/>
    </xf>
    <xf numFmtId="49" fontId="32" fillId="0" borderId="25" xfId="6" applyNumberFormat="1" applyFont="1" applyBorder="1" applyAlignment="1">
      <alignment vertical="center"/>
    </xf>
    <xf numFmtId="0" fontId="2" fillId="0" borderId="30" xfId="6" applyFont="1" applyBorder="1" applyAlignment="1">
      <alignment horizontal="left" vertical="center" indent="1"/>
    </xf>
    <xf numFmtId="0" fontId="2" fillId="0" borderId="111" xfId="6" applyFont="1" applyBorder="1" applyAlignment="1">
      <alignment horizontal="left" vertical="center" indent="1" shrinkToFit="1"/>
    </xf>
    <xf numFmtId="0" fontId="26" fillId="0" borderId="0" xfId="6" applyFont="1" applyAlignment="1">
      <alignment horizontal="right" vertical="center"/>
    </xf>
    <xf numFmtId="0" fontId="31" fillId="0" borderId="112" xfId="6" applyFont="1" applyBorder="1" applyAlignment="1">
      <alignment vertical="center"/>
    </xf>
    <xf numFmtId="0" fontId="2" fillId="0" borderId="113" xfId="6" applyFont="1" applyBorder="1" applyAlignment="1">
      <alignment horizontal="left" vertical="center" indent="1"/>
    </xf>
    <xf numFmtId="0" fontId="2" fillId="0" borderId="114" xfId="6" applyFont="1" applyBorder="1" applyAlignment="1">
      <alignment horizontal="left" vertical="center" indent="1" shrinkToFit="1"/>
    </xf>
    <xf numFmtId="0" fontId="2" fillId="5" borderId="36" xfId="6" applyFont="1" applyFill="1" applyBorder="1" applyAlignment="1">
      <alignment horizontal="center" vertical="center"/>
    </xf>
    <xf numFmtId="0" fontId="2" fillId="0" borderId="113" xfId="6" applyBorder="1" applyAlignment="1">
      <alignment horizontal="left" vertical="center" indent="1" shrinkToFit="1"/>
    </xf>
    <xf numFmtId="0" fontId="2" fillId="0" borderId="110" xfId="6" applyBorder="1" applyAlignment="1">
      <alignment horizontal="left" vertical="center" indent="1" shrinkToFit="1"/>
    </xf>
    <xf numFmtId="0" fontId="2" fillId="5" borderId="46" xfId="6" applyFont="1" applyFill="1" applyBorder="1" applyAlignment="1">
      <alignment vertical="center"/>
    </xf>
    <xf numFmtId="0" fontId="2" fillId="5" borderId="35" xfId="6" applyFont="1" applyFill="1" applyBorder="1" applyAlignment="1">
      <alignment vertical="center"/>
    </xf>
    <xf numFmtId="0" fontId="2" fillId="0" borderId="36" xfId="6" applyBorder="1" applyAlignment="1">
      <alignment horizontal="center" vertical="center"/>
    </xf>
    <xf numFmtId="0" fontId="34" fillId="0" borderId="106" xfId="6" applyFont="1" applyBorder="1" applyAlignment="1">
      <alignment horizontal="right" vertical="top"/>
    </xf>
    <xf numFmtId="0" fontId="31" fillId="0" borderId="0" xfId="6" applyFont="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15" fillId="0" borderId="0" xfId="0" applyFont="1">
      <alignment vertical="center"/>
    </xf>
    <xf numFmtId="0" fontId="15" fillId="0" borderId="0" xfId="0" applyFont="1" applyBorder="1" applyAlignment="1">
      <alignment vertical="center"/>
    </xf>
    <xf numFmtId="54" fontId="15" fillId="0" borderId="0" xfId="0" applyNumberFormat="1" applyFont="1">
      <alignment vertical="center"/>
    </xf>
    <xf numFmtId="0" fontId="0" fillId="0" borderId="0" xfId="0" applyBorder="1" applyAlignment="1">
      <alignment vertical="center" wrapText="1"/>
    </xf>
    <xf numFmtId="0" fontId="15"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cellXfs>
  <cellStyles count="9">
    <cellStyle name="パーセント 2" xfId="1"/>
    <cellStyle name="桁区切り 2" xfId="2"/>
    <cellStyle name="桁区切り 3" xfId="3"/>
    <cellStyle name="標準" xfId="0" builtinId="0"/>
    <cellStyle name="標準 2" xfId="4"/>
    <cellStyle name="標準 3" xfId="5"/>
    <cellStyle name="標準_02-2 債権者登録票" xfId="6"/>
    <cellStyle name="標準_04 債権者登録票" xfId="7"/>
    <cellStyle name="桁区切り" xfId="8" builtinId="6"/>
  </cellStyles>
  <dxfs count="183">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drawings/_rels/vmlDrawing17.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127635</xdr:colOff>
          <xdr:row>39</xdr:row>
          <xdr:rowOff>0</xdr:rowOff>
        </xdr:from>
        <xdr:to xmlns:xdr="http://schemas.openxmlformats.org/drawingml/2006/spreadsheetDrawing">
          <xdr:col>37</xdr:col>
          <xdr:colOff>66675</xdr:colOff>
          <xdr:row>70</xdr:row>
          <xdr:rowOff>123190</xdr:rowOff>
        </xdr:to>
        <xdr:sp textlink="">
          <xdr:nvSpPr>
            <xdr:cNvPr id="47109" name="オブジェクト 5" hidden="1">
              <a:extLst>
                <a:ext uri="{63B3BB69-23CF-44E3-9099-C40C66FF867C}">
                  <a14:compatExt spid="_x0000_s47109"/>
                </a:ext>
              </a:extLst>
            </xdr:cNvPr>
            <xdr:cNvSpPr>
              <a:spLocks noChangeAspect="1"/>
            </xdr:cNvSpPr>
          </xdr:nvSpPr>
          <xdr:spPr>
            <a:xfrm>
              <a:off x="127635" y="11709400"/>
              <a:ext cx="7368540" cy="543814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15.vml" /><Relationship Id="rId3" Type="http://schemas.openxmlformats.org/officeDocument/2006/relationships/comments" Target="../comments15.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vmlDrawing" Target="../drawings/vmlDrawing16.vml" /><Relationship Id="rId3" Type="http://schemas.openxmlformats.org/officeDocument/2006/relationships/comments" Target="../comments1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xml" /><Relationship Id="rId3" Type="http://schemas.openxmlformats.org/officeDocument/2006/relationships/vmlDrawing" Target="../drawings/vmlDrawing17.vml" /><Relationship Id="rId4" Type="http://schemas.openxmlformats.org/officeDocument/2006/relationships/oleObject" Target="../embeddings/oleObject1.bin" /><Relationship Id="rId5" Type="http://schemas.openxmlformats.org/officeDocument/2006/relationships/image" Target="../media/image1.emf" /><Relationship Id="rId6" Type="http://schemas.openxmlformats.org/officeDocument/2006/relationships/comments" Target="../comments1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18.vml" /><Relationship Id="rId3" Type="http://schemas.openxmlformats.org/officeDocument/2006/relationships/comments" Target="../comments1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7.vml" /><Relationship Id="rId3"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13"/>
  <sheetViews>
    <sheetView tabSelected="1" topLeftCell="A10" workbookViewId="0">
      <selection activeCell="B5" sqref="B5"/>
    </sheetView>
  </sheetViews>
  <sheetFormatPr defaultRowHeight="13.5"/>
  <cols>
    <col min="1" max="1" width="2" customWidth="1"/>
    <col min="2" max="2" width="7.75" customWidth="1"/>
    <col min="3" max="3" width="86.125" customWidth="1"/>
  </cols>
  <sheetData>
    <row r="1" spans="1:3">
      <c r="A1" s="1"/>
      <c r="B1" s="1"/>
      <c r="C1" s="7"/>
    </row>
    <row r="2" spans="1:3" ht="18.75">
      <c r="A2" s="1"/>
      <c r="B2" s="2" t="s">
        <v>2</v>
      </c>
      <c r="C2" s="8"/>
    </row>
    <row r="3" spans="1:3" ht="17.25">
      <c r="A3" s="1"/>
      <c r="B3" s="3"/>
      <c r="C3" s="8"/>
    </row>
    <row r="4" spans="1:3" ht="14.25">
      <c r="A4" s="1"/>
      <c r="B4" s="4" t="s">
        <v>11</v>
      </c>
      <c r="C4" s="8"/>
    </row>
    <row r="5" spans="1:3" ht="14.25">
      <c r="A5" s="1"/>
      <c r="B5" s="1"/>
      <c r="C5" s="8"/>
    </row>
    <row r="6" spans="1:3" ht="14.25">
      <c r="A6" s="1"/>
      <c r="B6" s="5" t="s">
        <v>51</v>
      </c>
      <c r="C6" s="9" t="s">
        <v>60</v>
      </c>
    </row>
    <row r="7" spans="1:3" ht="70.5" customHeight="1">
      <c r="A7" s="1"/>
      <c r="B7" s="6">
        <v>1</v>
      </c>
      <c r="C7" s="10" t="s">
        <v>45</v>
      </c>
    </row>
    <row r="8" spans="1:3" ht="70.5" customHeight="1">
      <c r="A8" s="1"/>
      <c r="B8" s="6">
        <v>2</v>
      </c>
      <c r="C8" s="10" t="s">
        <v>140</v>
      </c>
    </row>
    <row r="9" spans="1:3" ht="70.5" customHeight="1">
      <c r="A9" s="1"/>
      <c r="B9" s="6">
        <v>3</v>
      </c>
      <c r="C9" s="10" t="s">
        <v>44</v>
      </c>
    </row>
    <row r="10" spans="1:3" ht="70.5" customHeight="1">
      <c r="A10" s="1"/>
      <c r="B10" s="6">
        <v>4</v>
      </c>
      <c r="C10" s="10" t="s">
        <v>101</v>
      </c>
    </row>
    <row r="11" spans="1:3" ht="70.5" customHeight="1">
      <c r="A11" s="1"/>
      <c r="B11" s="6">
        <v>5</v>
      </c>
      <c r="C11" s="10" t="s">
        <v>139</v>
      </c>
    </row>
    <row r="12" spans="1:3" ht="70.5" customHeight="1">
      <c r="A12" s="1"/>
      <c r="B12" s="6">
        <v>6</v>
      </c>
      <c r="C12" s="11" t="s">
        <v>64</v>
      </c>
    </row>
    <row r="13" spans="1:3" ht="170.25" customHeight="1">
      <c r="A13" s="1"/>
      <c r="B13" s="6">
        <v>7</v>
      </c>
      <c r="C13" s="12" t="s">
        <v>141</v>
      </c>
    </row>
  </sheetData>
  <phoneticPr fontId="3" type="Hiragana"/>
  <pageMargins left="0.7" right="0.7" top="0.75" bottom="0.75" header="0.3" footer="0.3"/>
  <pageSetup paperSize="9" scale="92"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Q24"/>
  <sheetViews>
    <sheetView topLeftCell="A10" workbookViewId="0">
      <selection activeCell="Y21" sqref="Y21:AD21"/>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212</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213</v>
      </c>
      <c r="O4" s="100"/>
      <c r="P4" s="100"/>
      <c r="Q4" s="100"/>
      <c r="R4" s="100"/>
      <c r="S4" s="100"/>
      <c r="T4" s="100"/>
      <c r="U4" s="100"/>
      <c r="V4" s="100"/>
      <c r="W4" s="100"/>
      <c r="X4" s="100"/>
      <c r="Y4" s="100"/>
      <c r="Z4" s="100"/>
      <c r="AA4" s="100"/>
      <c r="AB4" s="100"/>
      <c r="AC4" s="100"/>
      <c r="AD4" s="100"/>
      <c r="AE4" s="100"/>
      <c r="AF4" s="249" t="s">
        <v>65</v>
      </c>
      <c r="AG4" s="80"/>
      <c r="AH4" s="80"/>
      <c r="AI4" s="80"/>
      <c r="AJ4" s="80"/>
      <c r="AK4" s="258">
        <v>43586</v>
      </c>
      <c r="AL4" s="258"/>
      <c r="AM4" s="258"/>
      <c r="AN4" s="258"/>
      <c r="AO4" s="258"/>
      <c r="AP4" s="262"/>
    </row>
    <row r="5" spans="1:43" ht="42" customHeight="1">
      <c r="A5" s="178"/>
      <c r="B5" s="187"/>
      <c r="C5" s="194"/>
      <c r="D5" s="199" t="s">
        <v>1</v>
      </c>
      <c r="E5" s="208"/>
      <c r="F5" s="208"/>
      <c r="G5" s="214"/>
      <c r="H5" s="214"/>
      <c r="I5" s="214"/>
      <c r="J5" s="214"/>
      <c r="K5" s="214"/>
      <c r="L5" s="214"/>
      <c r="M5" s="226"/>
      <c r="N5" s="232" t="s">
        <v>216</v>
      </c>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v>5</v>
      </c>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215</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48</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5</v>
      </c>
      <c r="B21" s="192"/>
      <c r="C21" s="192"/>
      <c r="D21" s="192"/>
      <c r="E21" s="192"/>
      <c r="F21" s="192"/>
      <c r="G21" s="192"/>
      <c r="H21" s="192"/>
      <c r="I21" s="216"/>
      <c r="J21" s="217" t="s">
        <v>83</v>
      </c>
      <c r="K21" s="220">
        <v>6000</v>
      </c>
      <c r="L21" s="220"/>
      <c r="M21" s="220"/>
      <c r="N21" s="220"/>
      <c r="O21" s="238"/>
      <c r="P21" s="239" t="s">
        <v>152</v>
      </c>
      <c r="Q21" s="240"/>
      <c r="R21" s="220">
        <f>A21*K21</f>
        <v>30000</v>
      </c>
      <c r="S21" s="220"/>
      <c r="T21" s="220"/>
      <c r="U21" s="220"/>
      <c r="V21" s="238"/>
      <c r="W21" s="239" t="s">
        <v>152</v>
      </c>
      <c r="X21" s="240"/>
      <c r="Y21" s="245">
        <v>11</v>
      </c>
      <c r="Z21" s="246"/>
      <c r="AA21" s="246"/>
      <c r="AB21" s="246"/>
      <c r="AC21" s="246"/>
      <c r="AD21" s="246"/>
      <c r="AE21" s="248" t="s">
        <v>86</v>
      </c>
      <c r="AF21" s="220">
        <f>R21/12*Y21</f>
        <v>27500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27500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115" priority="1">
      <formula>LEN(TRIM(N5))=0</formula>
    </cfRule>
  </conditionalFormatting>
  <conditionalFormatting sqref="N3:R3">
    <cfRule type="containsBlanks" dxfId="114" priority="2">
      <formula>LEN(TRIM(N3))=0</formula>
    </cfRule>
  </conditionalFormatting>
  <conditionalFormatting sqref="Y18:AD18">
    <cfRule type="containsBlanks" dxfId="113" priority="7">
      <formula>LEN(TRIM(Y18))=0</formula>
    </cfRule>
  </conditionalFormatting>
  <conditionalFormatting sqref="Y21:AD21">
    <cfRule type="containsBlanks" dxfId="112" priority="8">
      <formula>LEN(TRIM(Y21))=0</formula>
    </cfRule>
  </conditionalFormatting>
  <conditionalFormatting sqref="AK4">
    <cfRule type="containsBlanks" dxfId="111" priority="17">
      <formula>LEN(TRIM(AK4))=0</formula>
    </cfRule>
  </conditionalFormatting>
  <conditionalFormatting sqref="AM5:AN5">
    <cfRule type="containsBlanks" dxfId="110" priority="21">
      <formula>LEN(TRIM(AM5))=0</formula>
    </cfRule>
  </conditionalFormatting>
  <conditionalFormatting sqref="N7:AP7">
    <cfRule type="containsBlanks" dxfId="109" priority="27">
      <formula>LEN(TRIM(N7))=0</formula>
    </cfRule>
  </conditionalFormatting>
  <conditionalFormatting sqref="N4:AE4">
    <cfRule type="containsBlanks" dxfId="108" priority="26">
      <formula>LEN(TRIM(N4))=0</formula>
    </cfRule>
  </conditionalFormatting>
  <conditionalFormatting sqref="AH5:AI5">
    <cfRule type="containsBlanks" dxfId="107" priority="24">
      <formula>LEN(TRIM(AH5))=0</formula>
    </cfRule>
  </conditionalFormatting>
  <conditionalFormatting sqref="S6:T6 V6:X6">
    <cfRule type="containsBlanks" dxfId="106" priority="23">
      <formula>LEN(TRIM(S6))=0</formula>
    </cfRule>
  </conditionalFormatting>
  <conditionalFormatting sqref="A10:A15">
    <cfRule type="containsBlanks" dxfId="105"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Q24"/>
  <sheetViews>
    <sheetView topLeftCell="A10" workbookViewId="0">
      <selection activeCell="Y21" sqref="Y21:AD21"/>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217</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218</v>
      </c>
      <c r="O4" s="100"/>
      <c r="P4" s="100"/>
      <c r="Q4" s="100"/>
      <c r="R4" s="100"/>
      <c r="S4" s="100"/>
      <c r="T4" s="100"/>
      <c r="U4" s="100"/>
      <c r="V4" s="100"/>
      <c r="W4" s="100"/>
      <c r="X4" s="100"/>
      <c r="Y4" s="100"/>
      <c r="Z4" s="100"/>
      <c r="AA4" s="100"/>
      <c r="AB4" s="100"/>
      <c r="AC4" s="100"/>
      <c r="AD4" s="100"/>
      <c r="AE4" s="100"/>
      <c r="AF4" s="249" t="s">
        <v>65</v>
      </c>
      <c r="AG4" s="80"/>
      <c r="AH4" s="80"/>
      <c r="AI4" s="80"/>
      <c r="AJ4" s="80"/>
      <c r="AK4" s="258">
        <v>43191</v>
      </c>
      <c r="AL4" s="258"/>
      <c r="AM4" s="258"/>
      <c r="AN4" s="258"/>
      <c r="AO4" s="258"/>
      <c r="AP4" s="262"/>
    </row>
    <row r="5" spans="1:43" ht="42" customHeight="1">
      <c r="A5" s="178"/>
      <c r="B5" s="187"/>
      <c r="C5" s="194"/>
      <c r="D5" s="199" t="s">
        <v>1</v>
      </c>
      <c r="E5" s="208"/>
      <c r="F5" s="208"/>
      <c r="G5" s="214"/>
      <c r="H5" s="214"/>
      <c r="I5" s="214"/>
      <c r="J5" s="214"/>
      <c r="K5" s="214"/>
      <c r="L5" s="214"/>
      <c r="M5" s="226"/>
      <c r="N5" s="232" t="s">
        <v>219</v>
      </c>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v>10</v>
      </c>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182</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220</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10</v>
      </c>
      <c r="B21" s="192"/>
      <c r="C21" s="192"/>
      <c r="D21" s="192"/>
      <c r="E21" s="192"/>
      <c r="F21" s="192"/>
      <c r="G21" s="192"/>
      <c r="H21" s="192"/>
      <c r="I21" s="216"/>
      <c r="J21" s="217" t="s">
        <v>83</v>
      </c>
      <c r="K21" s="220">
        <v>6000</v>
      </c>
      <c r="L21" s="220"/>
      <c r="M21" s="220"/>
      <c r="N21" s="220"/>
      <c r="O21" s="238"/>
      <c r="P21" s="239" t="s">
        <v>152</v>
      </c>
      <c r="Q21" s="240"/>
      <c r="R21" s="220">
        <f>A21*K21</f>
        <v>60000</v>
      </c>
      <c r="S21" s="220"/>
      <c r="T21" s="220"/>
      <c r="U21" s="220"/>
      <c r="V21" s="238"/>
      <c r="W21" s="239" t="s">
        <v>152</v>
      </c>
      <c r="X21" s="240"/>
      <c r="Y21" s="245">
        <v>12</v>
      </c>
      <c r="Z21" s="246"/>
      <c r="AA21" s="246"/>
      <c r="AB21" s="246"/>
      <c r="AC21" s="246"/>
      <c r="AD21" s="246"/>
      <c r="AE21" s="248" t="s">
        <v>86</v>
      </c>
      <c r="AF21" s="220">
        <f>R21/12*Y21</f>
        <v>60000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60000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A10:A15">
    <cfRule type="containsBlanks" dxfId="104" priority="1">
      <formula>LEN(TRIM(A10))=0</formula>
    </cfRule>
  </conditionalFormatting>
  <conditionalFormatting sqref="N5:AE5">
    <cfRule type="containsBlanks" dxfId="103" priority="2">
      <formula>LEN(TRIM(N5))=0</formula>
    </cfRule>
  </conditionalFormatting>
  <conditionalFormatting sqref="N3:R3">
    <cfRule type="containsBlanks" dxfId="102" priority="3">
      <formula>LEN(TRIM(N3))=0</formula>
    </cfRule>
  </conditionalFormatting>
  <conditionalFormatting sqref="Y18:AD18">
    <cfRule type="containsBlanks" dxfId="101" priority="8">
      <formula>LEN(TRIM(Y18))=0</formula>
    </cfRule>
  </conditionalFormatting>
  <conditionalFormatting sqref="Y21:AD21">
    <cfRule type="containsBlanks" dxfId="100" priority="9">
      <formula>LEN(TRIM(Y21))=0</formula>
    </cfRule>
  </conditionalFormatting>
  <conditionalFormatting sqref="AK4">
    <cfRule type="containsBlanks" dxfId="99" priority="18">
      <formula>LEN(TRIM(AK4))=0</formula>
    </cfRule>
  </conditionalFormatting>
  <conditionalFormatting sqref="AM5:AN5">
    <cfRule type="containsBlanks" dxfId="98" priority="22">
      <formula>LEN(TRIM(AM5))=0</formula>
    </cfRule>
  </conditionalFormatting>
  <conditionalFormatting sqref="N7:AP7">
    <cfRule type="containsBlanks" dxfId="97" priority="28">
      <formula>LEN(TRIM(N7))=0</formula>
    </cfRule>
  </conditionalFormatting>
  <conditionalFormatting sqref="N4:AE4">
    <cfRule type="containsBlanks" dxfId="96" priority="27">
      <formula>LEN(TRIM(N4))=0</formula>
    </cfRule>
  </conditionalFormatting>
  <conditionalFormatting sqref="AH5:AI5">
    <cfRule type="containsBlanks" dxfId="95" priority="25">
      <formula>LEN(TRIM(AH5))=0</formula>
    </cfRule>
  </conditionalFormatting>
  <conditionalFormatting sqref="S6:T6 V6:X6">
    <cfRule type="containsBlanks" dxfId="94" priority="24">
      <formula>LEN(TRIM(S6))=0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imeMode="disabled" allowBlank="1" showDropDown="0" showInputMessage="1" showErrorMessage="1" sqref="A10:A15">
      <formula1>"○"</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Q24"/>
  <sheetViews>
    <sheetView topLeftCell="A9" workbookViewId="0">
      <selection activeCell="Y21" sqref="Y21:AD21"/>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221</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222</v>
      </c>
      <c r="O4" s="100"/>
      <c r="P4" s="100"/>
      <c r="Q4" s="100"/>
      <c r="R4" s="100"/>
      <c r="S4" s="100"/>
      <c r="T4" s="100"/>
      <c r="U4" s="100"/>
      <c r="V4" s="100"/>
      <c r="W4" s="100"/>
      <c r="X4" s="100"/>
      <c r="Y4" s="100"/>
      <c r="Z4" s="100"/>
      <c r="AA4" s="100"/>
      <c r="AB4" s="100"/>
      <c r="AC4" s="100"/>
      <c r="AD4" s="100"/>
      <c r="AE4" s="100"/>
      <c r="AF4" s="249" t="s">
        <v>65</v>
      </c>
      <c r="AG4" s="80"/>
      <c r="AH4" s="80"/>
      <c r="AI4" s="80"/>
      <c r="AJ4" s="80"/>
      <c r="AK4" s="258">
        <v>43556</v>
      </c>
      <c r="AL4" s="258"/>
      <c r="AM4" s="258"/>
      <c r="AN4" s="258"/>
      <c r="AO4" s="258"/>
      <c r="AP4" s="262"/>
    </row>
    <row r="5" spans="1:43" ht="42" customHeight="1">
      <c r="A5" s="178"/>
      <c r="B5" s="187"/>
      <c r="C5" s="194"/>
      <c r="D5" s="199" t="s">
        <v>1</v>
      </c>
      <c r="E5" s="208"/>
      <c r="F5" s="208"/>
      <c r="G5" s="214"/>
      <c r="H5" s="214"/>
      <c r="I5" s="214"/>
      <c r="J5" s="214"/>
      <c r="K5" s="214"/>
      <c r="L5" s="214"/>
      <c r="M5" s="226"/>
      <c r="N5" s="232" t="s">
        <v>223</v>
      </c>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v>10</v>
      </c>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182</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220</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10</v>
      </c>
      <c r="B21" s="192"/>
      <c r="C21" s="192"/>
      <c r="D21" s="192"/>
      <c r="E21" s="192"/>
      <c r="F21" s="192"/>
      <c r="G21" s="192"/>
      <c r="H21" s="192"/>
      <c r="I21" s="216"/>
      <c r="J21" s="217" t="s">
        <v>83</v>
      </c>
      <c r="K21" s="220">
        <v>6000</v>
      </c>
      <c r="L21" s="220"/>
      <c r="M21" s="220"/>
      <c r="N21" s="220"/>
      <c r="O21" s="238"/>
      <c r="P21" s="239" t="s">
        <v>152</v>
      </c>
      <c r="Q21" s="240"/>
      <c r="R21" s="220">
        <f>A21*K21</f>
        <v>60000</v>
      </c>
      <c r="S21" s="220"/>
      <c r="T21" s="220"/>
      <c r="U21" s="220"/>
      <c r="V21" s="238"/>
      <c r="W21" s="239" t="s">
        <v>152</v>
      </c>
      <c r="X21" s="240"/>
      <c r="Y21" s="245">
        <v>12</v>
      </c>
      <c r="Z21" s="246"/>
      <c r="AA21" s="246"/>
      <c r="AB21" s="246"/>
      <c r="AC21" s="246"/>
      <c r="AD21" s="246"/>
      <c r="AE21" s="248" t="s">
        <v>86</v>
      </c>
      <c r="AF21" s="220">
        <f>R21/12*Y21</f>
        <v>60000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60000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A10:A15">
    <cfRule type="containsBlanks" dxfId="93" priority="1">
      <formula>LEN(TRIM(A10))=0</formula>
    </cfRule>
  </conditionalFormatting>
  <conditionalFormatting sqref="N5:AE5">
    <cfRule type="containsBlanks" dxfId="92" priority="2">
      <formula>LEN(TRIM(N5))=0</formula>
    </cfRule>
  </conditionalFormatting>
  <conditionalFormatting sqref="N3:R3">
    <cfRule type="containsBlanks" dxfId="91" priority="3">
      <formula>LEN(TRIM(N3))=0</formula>
    </cfRule>
  </conditionalFormatting>
  <conditionalFormatting sqref="Y18:AD18">
    <cfRule type="containsBlanks" dxfId="90" priority="8">
      <formula>LEN(TRIM(Y18))=0</formula>
    </cfRule>
  </conditionalFormatting>
  <conditionalFormatting sqref="Y21:AD21">
    <cfRule type="containsBlanks" dxfId="89" priority="9">
      <formula>LEN(TRIM(Y21))=0</formula>
    </cfRule>
  </conditionalFormatting>
  <conditionalFormatting sqref="AK4">
    <cfRule type="containsBlanks" dxfId="88" priority="18">
      <formula>LEN(TRIM(AK4))=0</formula>
    </cfRule>
  </conditionalFormatting>
  <conditionalFormatting sqref="AM5:AN5">
    <cfRule type="containsBlanks" dxfId="87" priority="22">
      <formula>LEN(TRIM(AM5))=0</formula>
    </cfRule>
  </conditionalFormatting>
  <conditionalFormatting sqref="N7:AP7">
    <cfRule type="containsBlanks" dxfId="86" priority="28">
      <formula>LEN(TRIM(N7))=0</formula>
    </cfRule>
  </conditionalFormatting>
  <conditionalFormatting sqref="N4:AE4">
    <cfRule type="containsBlanks" dxfId="85" priority="27">
      <formula>LEN(TRIM(N4))=0</formula>
    </cfRule>
  </conditionalFormatting>
  <conditionalFormatting sqref="AH5:AI5">
    <cfRule type="containsBlanks" dxfId="84" priority="25">
      <formula>LEN(TRIM(AH5))=0</formula>
    </cfRule>
  </conditionalFormatting>
  <conditionalFormatting sqref="S6:T6 V6:X6">
    <cfRule type="containsBlanks" dxfId="83" priority="24">
      <formula>LEN(TRIM(S6))=0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imeMode="disabled" allowBlank="1" showDropDown="0" showInputMessage="1" showErrorMessage="1" sqref="A10:A15">
      <formula1>"○"</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Q24"/>
  <sheetViews>
    <sheetView topLeftCell="A6" workbookViewId="0">
      <selection activeCell="AO28" sqref="AO28"/>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c r="O4" s="100"/>
      <c r="P4" s="100"/>
      <c r="Q4" s="100"/>
      <c r="R4" s="100"/>
      <c r="S4" s="100"/>
      <c r="T4" s="100"/>
      <c r="U4" s="100"/>
      <c r="V4" s="100"/>
      <c r="W4" s="100"/>
      <c r="X4" s="100"/>
      <c r="Y4" s="100"/>
      <c r="Z4" s="100"/>
      <c r="AA4" s="100"/>
      <c r="AB4" s="100"/>
      <c r="AC4" s="100"/>
      <c r="AD4" s="100"/>
      <c r="AE4" s="100"/>
      <c r="AF4" s="249" t="s">
        <v>65</v>
      </c>
      <c r="AG4" s="80"/>
      <c r="AH4" s="80"/>
      <c r="AI4" s="80"/>
      <c r="AJ4" s="80"/>
      <c r="AK4" s="258"/>
      <c r="AL4" s="258"/>
      <c r="AM4" s="258"/>
      <c r="AN4" s="258"/>
      <c r="AO4" s="258"/>
      <c r="AP4" s="262"/>
    </row>
    <row r="5" spans="1:43" ht="42" customHeight="1">
      <c r="A5" s="178"/>
      <c r="B5" s="187"/>
      <c r="C5" s="194"/>
      <c r="D5" s="199" t="s">
        <v>1</v>
      </c>
      <c r="E5" s="208"/>
      <c r="F5" s="208"/>
      <c r="G5" s="214"/>
      <c r="H5" s="214"/>
      <c r="I5" s="214"/>
      <c r="J5" s="214"/>
      <c r="K5" s="214"/>
      <c r="L5" s="214"/>
      <c r="M5" s="226"/>
      <c r="N5" s="232"/>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c r="A6" s="178"/>
      <c r="B6" s="187"/>
      <c r="C6" s="194"/>
      <c r="D6" s="200" t="s">
        <v>49</v>
      </c>
      <c r="E6" s="209"/>
      <c r="F6" s="209"/>
      <c r="G6" s="209"/>
      <c r="H6" s="209"/>
      <c r="I6" s="209"/>
      <c r="J6" s="209"/>
      <c r="K6" s="209"/>
      <c r="L6" s="209"/>
      <c r="M6" s="227"/>
      <c r="N6" s="233" t="s">
        <v>6</v>
      </c>
      <c r="O6" s="233"/>
      <c r="P6" s="233"/>
      <c r="Q6" s="233"/>
      <c r="R6" s="233"/>
      <c r="S6" s="243"/>
      <c r="T6" s="243"/>
      <c r="U6" s="233" t="s">
        <v>8</v>
      </c>
      <c r="V6" s="243"/>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82" priority="1">
      <formula>LEN(TRIM(N5))=0</formula>
    </cfRule>
  </conditionalFormatting>
  <conditionalFormatting sqref="N3:R3">
    <cfRule type="containsBlanks" dxfId="81" priority="2">
      <formula>LEN(TRIM(N3))=0</formula>
    </cfRule>
  </conditionalFormatting>
  <conditionalFormatting sqref="Y18:AD18">
    <cfRule type="containsBlanks" dxfId="80" priority="7">
      <formula>LEN(TRIM(Y18))=0</formula>
    </cfRule>
  </conditionalFormatting>
  <conditionalFormatting sqref="Y21:AD21">
    <cfRule type="containsBlanks" dxfId="79" priority="8">
      <formula>LEN(TRIM(Y21))=0</formula>
    </cfRule>
  </conditionalFormatting>
  <conditionalFormatting sqref="AK4">
    <cfRule type="containsBlanks" dxfId="78" priority="17">
      <formula>LEN(TRIM(AK4))=0</formula>
    </cfRule>
  </conditionalFormatting>
  <conditionalFormatting sqref="AM5:AN5">
    <cfRule type="containsBlanks" dxfId="77" priority="21">
      <formula>LEN(TRIM(AM5))=0</formula>
    </cfRule>
  </conditionalFormatting>
  <conditionalFormatting sqref="N7:AP7">
    <cfRule type="containsBlanks" dxfId="76" priority="27">
      <formula>LEN(TRIM(N7))=0</formula>
    </cfRule>
  </conditionalFormatting>
  <conditionalFormatting sqref="N4:AE4">
    <cfRule type="containsBlanks" dxfId="75" priority="26">
      <formula>LEN(TRIM(N4))=0</formula>
    </cfRule>
  </conditionalFormatting>
  <conditionalFormatting sqref="AH5:AI5">
    <cfRule type="containsBlanks" dxfId="74" priority="24">
      <formula>LEN(TRIM(AH5))=0</formula>
    </cfRule>
  </conditionalFormatting>
  <conditionalFormatting sqref="S6:T6 V6:X6">
    <cfRule type="containsBlanks" dxfId="73" priority="23">
      <formula>LEN(TRIM(S6))=0</formula>
    </cfRule>
  </conditionalFormatting>
  <conditionalFormatting sqref="A10:A15">
    <cfRule type="containsBlanks" dxfId="72"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Q24"/>
  <sheetViews>
    <sheetView topLeftCell="A9" workbookViewId="0">
      <selection activeCell="AR17" sqref="AR17"/>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c r="O4" s="100"/>
      <c r="P4" s="100"/>
      <c r="Q4" s="100"/>
      <c r="R4" s="100"/>
      <c r="S4" s="100"/>
      <c r="T4" s="100"/>
      <c r="U4" s="100"/>
      <c r="V4" s="100"/>
      <c r="W4" s="100"/>
      <c r="X4" s="100"/>
      <c r="Y4" s="100"/>
      <c r="Z4" s="100"/>
      <c r="AA4" s="100"/>
      <c r="AB4" s="100"/>
      <c r="AC4" s="100"/>
      <c r="AD4" s="100"/>
      <c r="AE4" s="100"/>
      <c r="AF4" s="249" t="s">
        <v>65</v>
      </c>
      <c r="AG4" s="80"/>
      <c r="AH4" s="80"/>
      <c r="AI4" s="80"/>
      <c r="AJ4" s="80"/>
      <c r="AK4" s="258"/>
      <c r="AL4" s="258"/>
      <c r="AM4" s="258"/>
      <c r="AN4" s="258"/>
      <c r="AO4" s="258"/>
      <c r="AP4" s="262"/>
    </row>
    <row r="5" spans="1:43" ht="42" customHeight="1">
      <c r="A5" s="178"/>
      <c r="B5" s="187"/>
      <c r="C5" s="194"/>
      <c r="D5" s="199" t="s">
        <v>1</v>
      </c>
      <c r="E5" s="208"/>
      <c r="F5" s="208"/>
      <c r="G5" s="214"/>
      <c r="H5" s="214"/>
      <c r="I5" s="214"/>
      <c r="J5" s="214"/>
      <c r="K5" s="214"/>
      <c r="L5" s="214"/>
      <c r="M5" s="226"/>
      <c r="N5" s="232"/>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c r="A6" s="178"/>
      <c r="B6" s="187"/>
      <c r="C6" s="194"/>
      <c r="D6" s="200" t="s">
        <v>49</v>
      </c>
      <c r="E6" s="209"/>
      <c r="F6" s="209"/>
      <c r="G6" s="209"/>
      <c r="H6" s="209"/>
      <c r="I6" s="209"/>
      <c r="J6" s="209"/>
      <c r="K6" s="209"/>
      <c r="L6" s="209"/>
      <c r="M6" s="227"/>
      <c r="N6" s="233" t="s">
        <v>6</v>
      </c>
      <c r="O6" s="233"/>
      <c r="P6" s="233"/>
      <c r="Q6" s="233"/>
      <c r="R6" s="233"/>
      <c r="S6" s="243"/>
      <c r="T6" s="243"/>
      <c r="U6" s="233" t="s">
        <v>8</v>
      </c>
      <c r="V6" s="243"/>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71" priority="1">
      <formula>LEN(TRIM(N5))=0</formula>
    </cfRule>
  </conditionalFormatting>
  <conditionalFormatting sqref="N3:R3">
    <cfRule type="containsBlanks" dxfId="70" priority="2">
      <formula>LEN(TRIM(N3))=0</formula>
    </cfRule>
  </conditionalFormatting>
  <conditionalFormatting sqref="Y18:AD18">
    <cfRule type="containsBlanks" dxfId="69" priority="7">
      <formula>LEN(TRIM(Y18))=0</formula>
    </cfRule>
  </conditionalFormatting>
  <conditionalFormatting sqref="Y21:AD21">
    <cfRule type="containsBlanks" dxfId="68" priority="8">
      <formula>LEN(TRIM(Y21))=0</formula>
    </cfRule>
  </conditionalFormatting>
  <conditionalFormatting sqref="AK4">
    <cfRule type="containsBlanks" dxfId="67" priority="17">
      <formula>LEN(TRIM(AK4))=0</formula>
    </cfRule>
  </conditionalFormatting>
  <conditionalFormatting sqref="AM5:AN5">
    <cfRule type="containsBlanks" dxfId="66" priority="21">
      <formula>LEN(TRIM(AM5))=0</formula>
    </cfRule>
  </conditionalFormatting>
  <conditionalFormatting sqref="N7:AP7">
    <cfRule type="containsBlanks" dxfId="65" priority="27">
      <formula>LEN(TRIM(N7))=0</formula>
    </cfRule>
  </conditionalFormatting>
  <conditionalFormatting sqref="N4:AE4">
    <cfRule type="containsBlanks" dxfId="64" priority="26">
      <formula>LEN(TRIM(N4))=0</formula>
    </cfRule>
  </conditionalFormatting>
  <conditionalFormatting sqref="AH5:AI5">
    <cfRule type="containsBlanks" dxfId="63" priority="24">
      <formula>LEN(TRIM(AH5))=0</formula>
    </cfRule>
  </conditionalFormatting>
  <conditionalFormatting sqref="S6:T6 V6:X6">
    <cfRule type="containsBlanks" dxfId="62" priority="23">
      <formula>LEN(TRIM(S6))=0</formula>
    </cfRule>
  </conditionalFormatting>
  <conditionalFormatting sqref="A10:A15">
    <cfRule type="containsBlanks" dxfId="61"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Q24"/>
  <sheetViews>
    <sheetView topLeftCell="A12" workbookViewId="0">
      <selection activeCell="AT19" sqref="AT19"/>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c r="O4" s="100"/>
      <c r="P4" s="100"/>
      <c r="Q4" s="100"/>
      <c r="R4" s="100"/>
      <c r="S4" s="100"/>
      <c r="T4" s="100"/>
      <c r="U4" s="100"/>
      <c r="V4" s="100"/>
      <c r="W4" s="100"/>
      <c r="X4" s="100"/>
      <c r="Y4" s="100"/>
      <c r="Z4" s="100"/>
      <c r="AA4" s="100"/>
      <c r="AB4" s="100"/>
      <c r="AC4" s="100"/>
      <c r="AD4" s="100"/>
      <c r="AE4" s="100"/>
      <c r="AF4" s="249" t="s">
        <v>65</v>
      </c>
      <c r="AG4" s="80"/>
      <c r="AH4" s="80"/>
      <c r="AI4" s="80"/>
      <c r="AJ4" s="80"/>
      <c r="AK4" s="258"/>
      <c r="AL4" s="258"/>
      <c r="AM4" s="258"/>
      <c r="AN4" s="258"/>
      <c r="AO4" s="258"/>
      <c r="AP4" s="262"/>
    </row>
    <row r="5" spans="1:43" ht="42" customHeight="1">
      <c r="A5" s="178"/>
      <c r="B5" s="187"/>
      <c r="C5" s="194"/>
      <c r="D5" s="199" t="s">
        <v>1</v>
      </c>
      <c r="E5" s="208"/>
      <c r="F5" s="208"/>
      <c r="G5" s="214"/>
      <c r="H5" s="214"/>
      <c r="I5" s="214"/>
      <c r="J5" s="214"/>
      <c r="K5" s="214"/>
      <c r="L5" s="214"/>
      <c r="M5" s="226"/>
      <c r="N5" s="232"/>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c r="A6" s="178"/>
      <c r="B6" s="187"/>
      <c r="C6" s="194"/>
      <c r="D6" s="200" t="s">
        <v>49</v>
      </c>
      <c r="E6" s="209"/>
      <c r="F6" s="209"/>
      <c r="G6" s="209"/>
      <c r="H6" s="209"/>
      <c r="I6" s="209"/>
      <c r="J6" s="209"/>
      <c r="K6" s="209"/>
      <c r="L6" s="209"/>
      <c r="M6" s="227"/>
      <c r="N6" s="233" t="s">
        <v>6</v>
      </c>
      <c r="O6" s="233"/>
      <c r="P6" s="233"/>
      <c r="Q6" s="233"/>
      <c r="R6" s="233"/>
      <c r="S6" s="243"/>
      <c r="T6" s="243"/>
      <c r="U6" s="233" t="s">
        <v>8</v>
      </c>
      <c r="V6" s="243"/>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60" priority="1">
      <formula>LEN(TRIM(N5))=0</formula>
    </cfRule>
  </conditionalFormatting>
  <conditionalFormatting sqref="N3:R3">
    <cfRule type="containsBlanks" dxfId="59" priority="2">
      <formula>LEN(TRIM(N3))=0</formula>
    </cfRule>
  </conditionalFormatting>
  <conditionalFormatting sqref="Y18:AD18">
    <cfRule type="containsBlanks" dxfId="58" priority="7">
      <formula>LEN(TRIM(Y18))=0</formula>
    </cfRule>
  </conditionalFormatting>
  <conditionalFormatting sqref="Y21:AD21">
    <cfRule type="containsBlanks" dxfId="57" priority="8">
      <formula>LEN(TRIM(Y21))=0</formula>
    </cfRule>
  </conditionalFormatting>
  <conditionalFormatting sqref="AK4">
    <cfRule type="containsBlanks" dxfId="56" priority="17">
      <formula>LEN(TRIM(AK4))=0</formula>
    </cfRule>
  </conditionalFormatting>
  <conditionalFormatting sqref="AM5:AN5">
    <cfRule type="containsBlanks" dxfId="55" priority="21">
      <formula>LEN(TRIM(AM5))=0</formula>
    </cfRule>
  </conditionalFormatting>
  <conditionalFormatting sqref="N7:AP7">
    <cfRule type="containsBlanks" dxfId="54" priority="27">
      <formula>LEN(TRIM(N7))=0</formula>
    </cfRule>
  </conditionalFormatting>
  <conditionalFormatting sqref="N4:AE4">
    <cfRule type="containsBlanks" dxfId="53" priority="26">
      <formula>LEN(TRIM(N4))=0</formula>
    </cfRule>
  </conditionalFormatting>
  <conditionalFormatting sqref="AH5:AI5">
    <cfRule type="containsBlanks" dxfId="52" priority="24">
      <formula>LEN(TRIM(AH5))=0</formula>
    </cfRule>
  </conditionalFormatting>
  <conditionalFormatting sqref="S6:T6 V6:X6">
    <cfRule type="containsBlanks" dxfId="51" priority="23">
      <formula>LEN(TRIM(S6))=0</formula>
    </cfRule>
  </conditionalFormatting>
  <conditionalFormatting sqref="A10:A15">
    <cfRule type="containsBlanks" dxfId="50"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Q24"/>
  <sheetViews>
    <sheetView topLeftCell="A15" workbookViewId="0">
      <selection activeCell="AU16" sqref="AU16"/>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c r="O4" s="100"/>
      <c r="P4" s="100"/>
      <c r="Q4" s="100"/>
      <c r="R4" s="100"/>
      <c r="S4" s="100"/>
      <c r="T4" s="100"/>
      <c r="U4" s="100"/>
      <c r="V4" s="100"/>
      <c r="W4" s="100"/>
      <c r="X4" s="100"/>
      <c r="Y4" s="100"/>
      <c r="Z4" s="100"/>
      <c r="AA4" s="100"/>
      <c r="AB4" s="100"/>
      <c r="AC4" s="100"/>
      <c r="AD4" s="100"/>
      <c r="AE4" s="100"/>
      <c r="AF4" s="249" t="s">
        <v>65</v>
      </c>
      <c r="AG4" s="80"/>
      <c r="AH4" s="80"/>
      <c r="AI4" s="80"/>
      <c r="AJ4" s="80"/>
      <c r="AK4" s="258"/>
      <c r="AL4" s="258"/>
      <c r="AM4" s="258"/>
      <c r="AN4" s="258"/>
      <c r="AO4" s="258"/>
      <c r="AP4" s="262"/>
    </row>
    <row r="5" spans="1:43" ht="42" customHeight="1">
      <c r="A5" s="178"/>
      <c r="B5" s="187"/>
      <c r="C5" s="194"/>
      <c r="D5" s="199" t="s">
        <v>1</v>
      </c>
      <c r="E5" s="208"/>
      <c r="F5" s="208"/>
      <c r="G5" s="214"/>
      <c r="H5" s="214"/>
      <c r="I5" s="214"/>
      <c r="J5" s="214"/>
      <c r="K5" s="214"/>
      <c r="L5" s="214"/>
      <c r="M5" s="226"/>
      <c r="N5" s="232"/>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c r="A6" s="178"/>
      <c r="B6" s="187"/>
      <c r="C6" s="194"/>
      <c r="D6" s="200" t="s">
        <v>49</v>
      </c>
      <c r="E6" s="209"/>
      <c r="F6" s="209"/>
      <c r="G6" s="209"/>
      <c r="H6" s="209"/>
      <c r="I6" s="209"/>
      <c r="J6" s="209"/>
      <c r="K6" s="209"/>
      <c r="L6" s="209"/>
      <c r="M6" s="227"/>
      <c r="N6" s="233" t="s">
        <v>6</v>
      </c>
      <c r="O6" s="233"/>
      <c r="P6" s="233"/>
      <c r="Q6" s="233"/>
      <c r="R6" s="233"/>
      <c r="S6" s="243"/>
      <c r="T6" s="243"/>
      <c r="U6" s="233" t="s">
        <v>8</v>
      </c>
      <c r="V6" s="243"/>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49" priority="1">
      <formula>LEN(TRIM(N5))=0</formula>
    </cfRule>
  </conditionalFormatting>
  <conditionalFormatting sqref="N3:R3">
    <cfRule type="containsBlanks" dxfId="48" priority="2">
      <formula>LEN(TRIM(N3))=0</formula>
    </cfRule>
  </conditionalFormatting>
  <conditionalFormatting sqref="Y18:AD18">
    <cfRule type="containsBlanks" dxfId="47" priority="7">
      <formula>LEN(TRIM(Y18))=0</formula>
    </cfRule>
  </conditionalFormatting>
  <conditionalFormatting sqref="Y21:AD21">
    <cfRule type="containsBlanks" dxfId="46" priority="8">
      <formula>LEN(TRIM(Y21))=0</formula>
    </cfRule>
  </conditionalFormatting>
  <conditionalFormatting sqref="AK4">
    <cfRule type="containsBlanks" dxfId="45" priority="17">
      <formula>LEN(TRIM(AK4))=0</formula>
    </cfRule>
  </conditionalFormatting>
  <conditionalFormatting sqref="AM5:AN5">
    <cfRule type="containsBlanks" dxfId="44" priority="21">
      <formula>LEN(TRIM(AM5))=0</formula>
    </cfRule>
  </conditionalFormatting>
  <conditionalFormatting sqref="N7:AP7">
    <cfRule type="containsBlanks" dxfId="43" priority="27">
      <formula>LEN(TRIM(N7))=0</formula>
    </cfRule>
  </conditionalFormatting>
  <conditionalFormatting sqref="N4:AE4">
    <cfRule type="containsBlanks" dxfId="42" priority="26">
      <formula>LEN(TRIM(N4))=0</formula>
    </cfRule>
  </conditionalFormatting>
  <conditionalFormatting sqref="AH5:AI5">
    <cfRule type="containsBlanks" dxfId="41" priority="24">
      <formula>LEN(TRIM(AH5))=0</formula>
    </cfRule>
  </conditionalFormatting>
  <conditionalFormatting sqref="S6:T6 V6:X6">
    <cfRule type="containsBlanks" dxfId="40" priority="23">
      <formula>LEN(TRIM(S6))=0</formula>
    </cfRule>
  </conditionalFormatting>
  <conditionalFormatting sqref="A10:A15">
    <cfRule type="containsBlanks" dxfId="39"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Q24"/>
  <sheetViews>
    <sheetView topLeftCell="A12" workbookViewId="0">
      <selection activeCell="AU15" sqref="AU15"/>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c r="O4" s="100"/>
      <c r="P4" s="100"/>
      <c r="Q4" s="100"/>
      <c r="R4" s="100"/>
      <c r="S4" s="100"/>
      <c r="T4" s="100"/>
      <c r="U4" s="100"/>
      <c r="V4" s="100"/>
      <c r="W4" s="100"/>
      <c r="X4" s="100"/>
      <c r="Y4" s="100"/>
      <c r="Z4" s="100"/>
      <c r="AA4" s="100"/>
      <c r="AB4" s="100"/>
      <c r="AC4" s="100"/>
      <c r="AD4" s="100"/>
      <c r="AE4" s="100"/>
      <c r="AF4" s="249" t="s">
        <v>65</v>
      </c>
      <c r="AG4" s="80"/>
      <c r="AH4" s="80"/>
      <c r="AI4" s="80"/>
      <c r="AJ4" s="80"/>
      <c r="AK4" s="258"/>
      <c r="AL4" s="258"/>
      <c r="AM4" s="258"/>
      <c r="AN4" s="258"/>
      <c r="AO4" s="258"/>
      <c r="AP4" s="262"/>
    </row>
    <row r="5" spans="1:43" ht="42" customHeight="1">
      <c r="A5" s="178"/>
      <c r="B5" s="187"/>
      <c r="C5" s="194"/>
      <c r="D5" s="199" t="s">
        <v>1</v>
      </c>
      <c r="E5" s="208"/>
      <c r="F5" s="208"/>
      <c r="G5" s="214"/>
      <c r="H5" s="214"/>
      <c r="I5" s="214"/>
      <c r="J5" s="214"/>
      <c r="K5" s="214"/>
      <c r="L5" s="214"/>
      <c r="M5" s="226"/>
      <c r="N5" s="232"/>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c r="A6" s="178"/>
      <c r="B6" s="187"/>
      <c r="C6" s="194"/>
      <c r="D6" s="200" t="s">
        <v>49</v>
      </c>
      <c r="E6" s="209"/>
      <c r="F6" s="209"/>
      <c r="G6" s="209"/>
      <c r="H6" s="209"/>
      <c r="I6" s="209"/>
      <c r="J6" s="209"/>
      <c r="K6" s="209"/>
      <c r="L6" s="209"/>
      <c r="M6" s="227"/>
      <c r="N6" s="233" t="s">
        <v>6</v>
      </c>
      <c r="O6" s="233"/>
      <c r="P6" s="233"/>
      <c r="Q6" s="233"/>
      <c r="R6" s="233"/>
      <c r="S6" s="243"/>
      <c r="T6" s="243"/>
      <c r="U6" s="233" t="s">
        <v>8</v>
      </c>
      <c r="V6" s="243"/>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38" priority="1">
      <formula>LEN(TRIM(N5))=0</formula>
    </cfRule>
  </conditionalFormatting>
  <conditionalFormatting sqref="N3:R3">
    <cfRule type="containsBlanks" dxfId="37" priority="2">
      <formula>LEN(TRIM(N3))=0</formula>
    </cfRule>
  </conditionalFormatting>
  <conditionalFormatting sqref="Y18:AD18">
    <cfRule type="containsBlanks" dxfId="36" priority="7">
      <formula>LEN(TRIM(Y18))=0</formula>
    </cfRule>
  </conditionalFormatting>
  <conditionalFormatting sqref="Y21:AD21">
    <cfRule type="containsBlanks" dxfId="35" priority="8">
      <formula>LEN(TRIM(Y21))=0</formula>
    </cfRule>
  </conditionalFormatting>
  <conditionalFormatting sqref="AK4">
    <cfRule type="containsBlanks" dxfId="34" priority="17">
      <formula>LEN(TRIM(AK4))=0</formula>
    </cfRule>
  </conditionalFormatting>
  <conditionalFormatting sqref="AM5:AN5">
    <cfRule type="containsBlanks" dxfId="33" priority="21">
      <formula>LEN(TRIM(AM5))=0</formula>
    </cfRule>
  </conditionalFormatting>
  <conditionalFormatting sqref="N7:AP7">
    <cfRule type="containsBlanks" dxfId="32" priority="27">
      <formula>LEN(TRIM(N7))=0</formula>
    </cfRule>
  </conditionalFormatting>
  <conditionalFormatting sqref="N4:AE4">
    <cfRule type="containsBlanks" dxfId="31" priority="26">
      <formula>LEN(TRIM(N4))=0</formula>
    </cfRule>
  </conditionalFormatting>
  <conditionalFormatting sqref="AH5:AI5">
    <cfRule type="containsBlanks" dxfId="30" priority="24">
      <formula>LEN(TRIM(AH5))=0</formula>
    </cfRule>
  </conditionalFormatting>
  <conditionalFormatting sqref="S6:T6 V6:X6">
    <cfRule type="containsBlanks" dxfId="29" priority="23">
      <formula>LEN(TRIM(S6))=0</formula>
    </cfRule>
  </conditionalFormatting>
  <conditionalFormatting sqref="A10:A15">
    <cfRule type="containsBlanks" dxfId="28"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Q24"/>
  <sheetViews>
    <sheetView topLeftCell="A6" workbookViewId="0">
      <selection activeCell="AU24" sqref="AU24"/>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c r="O4" s="100"/>
      <c r="P4" s="100"/>
      <c r="Q4" s="100"/>
      <c r="R4" s="100"/>
      <c r="S4" s="100"/>
      <c r="T4" s="100"/>
      <c r="U4" s="100"/>
      <c r="V4" s="100"/>
      <c r="W4" s="100"/>
      <c r="X4" s="100"/>
      <c r="Y4" s="100"/>
      <c r="Z4" s="100"/>
      <c r="AA4" s="100"/>
      <c r="AB4" s="100"/>
      <c r="AC4" s="100"/>
      <c r="AD4" s="100"/>
      <c r="AE4" s="100"/>
      <c r="AF4" s="249" t="s">
        <v>65</v>
      </c>
      <c r="AG4" s="80"/>
      <c r="AH4" s="80"/>
      <c r="AI4" s="80"/>
      <c r="AJ4" s="80"/>
      <c r="AK4" s="258"/>
      <c r="AL4" s="258"/>
      <c r="AM4" s="258"/>
      <c r="AN4" s="258"/>
      <c r="AO4" s="258"/>
      <c r="AP4" s="262"/>
    </row>
    <row r="5" spans="1:43" ht="42" customHeight="1">
      <c r="A5" s="178"/>
      <c r="B5" s="187"/>
      <c r="C5" s="194"/>
      <c r="D5" s="199" t="s">
        <v>1</v>
      </c>
      <c r="E5" s="208"/>
      <c r="F5" s="208"/>
      <c r="G5" s="214"/>
      <c r="H5" s="214"/>
      <c r="I5" s="214"/>
      <c r="J5" s="214"/>
      <c r="K5" s="214"/>
      <c r="L5" s="214"/>
      <c r="M5" s="226"/>
      <c r="N5" s="232"/>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c r="A6" s="178"/>
      <c r="B6" s="187"/>
      <c r="C6" s="194"/>
      <c r="D6" s="200" t="s">
        <v>49</v>
      </c>
      <c r="E6" s="209"/>
      <c r="F6" s="209"/>
      <c r="G6" s="209"/>
      <c r="H6" s="209"/>
      <c r="I6" s="209"/>
      <c r="J6" s="209"/>
      <c r="K6" s="209"/>
      <c r="L6" s="209"/>
      <c r="M6" s="227"/>
      <c r="N6" s="233" t="s">
        <v>6</v>
      </c>
      <c r="O6" s="233"/>
      <c r="P6" s="233"/>
      <c r="Q6" s="233"/>
      <c r="R6" s="233"/>
      <c r="S6" s="243"/>
      <c r="T6" s="243"/>
      <c r="U6" s="233" t="s">
        <v>8</v>
      </c>
      <c r="V6" s="243"/>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27" priority="1">
      <formula>LEN(TRIM(N5))=0</formula>
    </cfRule>
  </conditionalFormatting>
  <conditionalFormatting sqref="N3:R3">
    <cfRule type="containsBlanks" dxfId="26" priority="2">
      <formula>LEN(TRIM(N3))=0</formula>
    </cfRule>
  </conditionalFormatting>
  <conditionalFormatting sqref="Y18:AD18">
    <cfRule type="containsBlanks" dxfId="25" priority="7">
      <formula>LEN(TRIM(Y18))=0</formula>
    </cfRule>
  </conditionalFormatting>
  <conditionalFormatting sqref="Y21:AD21">
    <cfRule type="containsBlanks" dxfId="24" priority="8">
      <formula>LEN(TRIM(Y21))=0</formula>
    </cfRule>
  </conditionalFormatting>
  <conditionalFormatting sqref="AK4">
    <cfRule type="containsBlanks" dxfId="23" priority="17">
      <formula>LEN(TRIM(AK4))=0</formula>
    </cfRule>
  </conditionalFormatting>
  <conditionalFormatting sqref="AM5:AN5">
    <cfRule type="containsBlanks" dxfId="22" priority="21">
      <formula>LEN(TRIM(AM5))=0</formula>
    </cfRule>
  </conditionalFormatting>
  <conditionalFormatting sqref="N7:AP7">
    <cfRule type="containsBlanks" dxfId="21" priority="27">
      <formula>LEN(TRIM(N7))=0</formula>
    </cfRule>
  </conditionalFormatting>
  <conditionalFormatting sqref="N4:AE4">
    <cfRule type="containsBlanks" dxfId="20" priority="26">
      <formula>LEN(TRIM(N4))=0</formula>
    </cfRule>
  </conditionalFormatting>
  <conditionalFormatting sqref="AH5:AI5">
    <cfRule type="containsBlanks" dxfId="19" priority="24">
      <formula>LEN(TRIM(AH5))=0</formula>
    </cfRule>
  </conditionalFormatting>
  <conditionalFormatting sqref="S6:T6 V6:X6">
    <cfRule type="containsBlanks" dxfId="18" priority="23">
      <formula>LEN(TRIM(S6))=0</formula>
    </cfRule>
  </conditionalFormatting>
  <conditionalFormatting sqref="A10:A15">
    <cfRule type="containsBlanks" dxfId="17"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A1:IV36"/>
  <sheetViews>
    <sheetView showGridLines="0" view="pageBreakPreview" topLeftCell="A19" zoomScale="60" zoomScaleNormal="85" workbookViewId="0">
      <selection activeCell="AT11" sqref="AT11"/>
    </sheetView>
  </sheetViews>
  <sheetFormatPr defaultRowHeight="13.5"/>
  <cols>
    <col min="1" max="8" width="3.125" style="272" customWidth="1"/>
    <col min="9" max="39" width="2.5" style="272" customWidth="1"/>
    <col min="40" max="40" width="7" style="272" customWidth="1"/>
    <col min="41" max="256" width="9" style="272" customWidth="1"/>
  </cols>
  <sheetData>
    <row r="1" spans="1:256" ht="28.5" customHeight="1">
      <c r="A1" s="276" t="s">
        <v>117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397"/>
      <c r="AM1" s="407"/>
    </row>
    <row r="2" spans="1:256" s="273" customFormat="1" ht="9.75" customHeight="1">
      <c r="A2" s="277"/>
      <c r="B2" s="277"/>
      <c r="C2" s="277"/>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row>
    <row r="3" spans="1:256" s="273" customFormat="1" ht="28.5" customHeight="1">
      <c r="T3" s="320"/>
      <c r="U3" s="320"/>
      <c r="V3" s="320"/>
      <c r="W3" s="320"/>
      <c r="X3" s="320"/>
      <c r="Y3" s="320"/>
      <c r="Z3" s="320"/>
      <c r="AA3" s="382"/>
      <c r="AB3" s="320"/>
      <c r="AC3" s="382"/>
      <c r="AE3" s="388"/>
      <c r="AF3" s="388"/>
      <c r="AG3" s="320"/>
      <c r="AH3" s="388"/>
      <c r="AI3" s="388"/>
      <c r="AJ3" s="320"/>
      <c r="AK3" s="396" t="s">
        <v>128</v>
      </c>
      <c r="AL3" s="388"/>
    </row>
    <row r="4" spans="1:256" s="274" customFormat="1" ht="28.5" customHeight="1">
      <c r="A4" s="274" t="s">
        <v>106</v>
      </c>
      <c r="B4" s="297"/>
      <c r="C4" s="297"/>
      <c r="D4" s="297"/>
      <c r="E4" s="297"/>
      <c r="F4" s="297"/>
      <c r="G4" s="297"/>
      <c r="H4" s="297"/>
      <c r="I4" s="297"/>
      <c r="J4" s="297"/>
      <c r="K4" s="297"/>
      <c r="L4" s="297"/>
      <c r="M4" s="297"/>
      <c r="N4" s="297"/>
      <c r="O4" s="297"/>
      <c r="P4" s="297"/>
      <c r="Q4" s="297"/>
      <c r="R4" s="297"/>
      <c r="S4" s="297"/>
      <c r="T4" s="297"/>
      <c r="U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c r="ED4" s="297"/>
      <c r="EE4" s="297"/>
      <c r="EF4" s="297"/>
      <c r="EG4" s="297"/>
      <c r="EH4" s="297"/>
      <c r="EI4" s="297"/>
      <c r="EJ4" s="297"/>
      <c r="EK4" s="297"/>
      <c r="EL4" s="297"/>
      <c r="EM4" s="297"/>
      <c r="EN4" s="297"/>
      <c r="EO4" s="297"/>
      <c r="EP4" s="297"/>
      <c r="EQ4" s="297"/>
      <c r="ER4" s="297"/>
      <c r="ES4" s="297"/>
      <c r="ET4" s="297"/>
      <c r="EU4" s="297"/>
      <c r="EV4" s="297"/>
      <c r="EW4" s="297"/>
      <c r="EX4" s="297"/>
      <c r="EY4" s="297"/>
      <c r="EZ4" s="297"/>
      <c r="FA4" s="297"/>
      <c r="FB4" s="297"/>
      <c r="FC4" s="297"/>
      <c r="FD4" s="297"/>
      <c r="FE4" s="297"/>
      <c r="FF4" s="297"/>
      <c r="FG4" s="297"/>
      <c r="FH4" s="297"/>
      <c r="FI4" s="297"/>
      <c r="FJ4" s="297"/>
      <c r="FK4" s="297"/>
      <c r="FL4" s="297"/>
      <c r="FM4" s="297"/>
      <c r="FN4" s="297"/>
      <c r="FO4" s="297"/>
      <c r="FP4" s="297"/>
      <c r="FQ4" s="297"/>
      <c r="FR4" s="297"/>
      <c r="FS4" s="297"/>
      <c r="FT4" s="297"/>
      <c r="FU4" s="297"/>
      <c r="FV4" s="297"/>
      <c r="FW4" s="297"/>
      <c r="FX4" s="297"/>
      <c r="FY4" s="297"/>
      <c r="FZ4" s="297"/>
      <c r="GA4" s="297"/>
      <c r="GB4" s="297"/>
      <c r="GC4" s="297"/>
      <c r="GD4" s="297"/>
      <c r="GE4" s="297"/>
      <c r="GF4" s="297"/>
      <c r="GG4" s="297"/>
      <c r="GH4" s="297"/>
      <c r="GI4" s="297"/>
      <c r="GJ4" s="297"/>
      <c r="GK4" s="297"/>
      <c r="GL4" s="297"/>
      <c r="GM4" s="297"/>
      <c r="GN4" s="297"/>
      <c r="GO4" s="297"/>
      <c r="GP4" s="297"/>
      <c r="GQ4" s="297"/>
      <c r="GR4" s="297"/>
      <c r="GS4" s="297"/>
      <c r="GT4" s="297"/>
      <c r="GU4" s="297"/>
      <c r="GV4" s="297"/>
      <c r="GW4" s="297"/>
      <c r="GX4" s="297"/>
      <c r="GY4" s="297"/>
      <c r="GZ4" s="297"/>
      <c r="HA4" s="297"/>
      <c r="HB4" s="297"/>
      <c r="HC4" s="297"/>
      <c r="HD4" s="297"/>
      <c r="HE4" s="297"/>
      <c r="HF4" s="297"/>
      <c r="HG4" s="297"/>
      <c r="HH4" s="297"/>
      <c r="HI4" s="297"/>
      <c r="HJ4" s="297"/>
      <c r="HK4" s="297"/>
      <c r="HL4" s="297"/>
      <c r="HM4" s="297"/>
      <c r="HN4" s="297"/>
      <c r="HO4" s="297"/>
      <c r="HP4" s="297"/>
      <c r="HQ4" s="297"/>
      <c r="HR4" s="297"/>
      <c r="HS4" s="297"/>
      <c r="HT4" s="297"/>
      <c r="HU4" s="297"/>
      <c r="HV4" s="297"/>
      <c r="HW4" s="297"/>
      <c r="HX4" s="297"/>
      <c r="HY4" s="297"/>
      <c r="HZ4" s="297"/>
      <c r="IA4" s="297"/>
      <c r="IB4" s="297"/>
      <c r="IC4" s="297"/>
      <c r="ID4" s="297"/>
      <c r="IE4" s="297"/>
      <c r="IF4" s="297"/>
      <c r="IG4" s="297"/>
      <c r="IH4" s="297"/>
      <c r="II4" s="297"/>
      <c r="IJ4" s="297"/>
      <c r="IK4" s="297"/>
      <c r="IL4" s="297"/>
      <c r="IM4" s="297"/>
      <c r="IN4" s="297"/>
      <c r="IO4" s="297"/>
      <c r="IP4" s="297"/>
      <c r="IQ4" s="297"/>
      <c r="IR4" s="297"/>
      <c r="IS4" s="297"/>
      <c r="IT4" s="297"/>
      <c r="IU4" s="297"/>
      <c r="IV4" s="297"/>
    </row>
    <row r="5" spans="1:256" s="273" customFormat="1" ht="28.5" customHeight="1">
      <c r="A5" s="273" t="s">
        <v>90</v>
      </c>
      <c r="V5" s="375"/>
    </row>
    <row r="6" spans="1:256" s="273" customFormat="1" ht="17.25" customHeight="1">
      <c r="V6" s="375"/>
    </row>
    <row r="7" spans="1:256" s="273" customFormat="1" ht="19.5" customHeight="1">
      <c r="A7" s="278" t="s">
        <v>224</v>
      </c>
      <c r="V7" s="375"/>
    </row>
    <row r="8" spans="1:256" s="273" customFormat="1" ht="18.75" customHeight="1">
      <c r="A8" s="278"/>
      <c r="V8" s="375"/>
    </row>
    <row r="9" spans="1:256" s="275" customFormat="1" ht="28.5" customHeight="1">
      <c r="G9" s="332" t="s">
        <v>125</v>
      </c>
      <c r="O9" s="275" t="s">
        <v>129</v>
      </c>
      <c r="P9" s="364">
        <f>IF(総括表!X41=0,"",総括表!X41)</f>
        <v>1107500</v>
      </c>
      <c r="Q9" s="364"/>
      <c r="R9" s="364"/>
      <c r="S9" s="364"/>
      <c r="T9" s="364"/>
      <c r="U9" s="364"/>
      <c r="V9" s="364"/>
      <c r="W9" s="364"/>
      <c r="X9" s="364"/>
      <c r="Y9" s="364"/>
      <c r="Z9" s="364"/>
    </row>
    <row r="10" spans="1:256" ht="28.5" customHeight="1">
      <c r="A10" s="279" t="s">
        <v>118</v>
      </c>
      <c r="E10" s="325"/>
      <c r="V10" s="376"/>
    </row>
    <row r="11" spans="1:256" s="272" customFormat="1" ht="25.5" customHeight="1">
      <c r="A11" s="280" t="s">
        <v>119</v>
      </c>
      <c r="B11" s="298"/>
      <c r="C11" s="298"/>
      <c r="D11" s="298"/>
      <c r="E11" s="298"/>
      <c r="F11" s="329"/>
      <c r="G11" s="333" t="str">
        <f>IF(総括表!H13="","",総括表!H13)</f>
        <v>010</v>
      </c>
      <c r="H11" s="339"/>
      <c r="I11" s="339"/>
      <c r="J11" s="339"/>
      <c r="K11" s="361" t="s">
        <v>42</v>
      </c>
      <c r="L11" s="361" t="str">
        <f>IF(総括表!K13="","",総括表!K13)</f>
        <v>8570</v>
      </c>
      <c r="M11" s="361"/>
      <c r="N11" s="361"/>
      <c r="O11" s="361"/>
      <c r="P11" s="361"/>
      <c r="Q11" s="361"/>
      <c r="R11" s="366"/>
      <c r="S11" s="367"/>
      <c r="T11" s="367"/>
      <c r="U11" s="367"/>
      <c r="V11" s="377"/>
      <c r="W11" s="379"/>
      <c r="X11" s="379"/>
      <c r="Y11" s="379"/>
      <c r="Z11" s="377"/>
      <c r="AA11" s="377"/>
      <c r="AB11" s="379"/>
      <c r="AC11" s="379"/>
      <c r="AD11" s="379"/>
      <c r="AE11" s="379"/>
      <c r="AF11" s="377"/>
      <c r="AG11" s="377"/>
      <c r="AH11" s="393"/>
      <c r="AI11" s="393"/>
      <c r="AJ11" s="393"/>
      <c r="AK11" s="393"/>
      <c r="AL11" s="393"/>
    </row>
    <row r="12" spans="1:256" s="272" customFormat="1" ht="21.95" customHeight="1">
      <c r="A12" s="281"/>
      <c r="B12" s="299"/>
      <c r="C12" s="299"/>
      <c r="D12" s="321" t="s">
        <v>17</v>
      </c>
      <c r="E12" s="326"/>
      <c r="F12" s="326"/>
      <c r="G12" s="334"/>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94"/>
      <c r="AI12" s="394"/>
      <c r="AJ12" s="394"/>
      <c r="AK12" s="394"/>
      <c r="AL12" s="398"/>
    </row>
    <row r="13" spans="1:256" s="272" customFormat="1" ht="30" customHeight="1">
      <c r="A13" s="282" t="s">
        <v>120</v>
      </c>
      <c r="B13" s="300"/>
      <c r="C13" s="300"/>
      <c r="D13" s="300"/>
      <c r="E13" s="300"/>
      <c r="F13" s="330"/>
      <c r="G13" s="335" t="str">
        <f>IF(総括表!E14="","",総括表!E14)</f>
        <v>秋田市山王四丁目１－１</v>
      </c>
      <c r="H13" s="341"/>
      <c r="I13" s="341"/>
      <c r="J13" s="341"/>
      <c r="K13" s="341"/>
      <c r="L13" s="341"/>
      <c r="M13" s="341"/>
      <c r="N13" s="341"/>
      <c r="O13" s="341"/>
      <c r="P13" s="341"/>
      <c r="Q13" s="341"/>
      <c r="R13" s="341"/>
      <c r="S13" s="341"/>
      <c r="T13" s="341"/>
      <c r="U13" s="372"/>
      <c r="V13" s="372"/>
      <c r="W13" s="372"/>
      <c r="X13" s="372"/>
      <c r="Y13" s="372"/>
      <c r="Z13" s="372"/>
      <c r="AA13" s="372"/>
      <c r="AB13" s="372"/>
      <c r="AC13" s="372"/>
      <c r="AD13" s="372"/>
      <c r="AE13" s="372"/>
      <c r="AF13" s="372"/>
      <c r="AG13" s="372"/>
      <c r="AH13" s="395"/>
      <c r="AI13" s="395"/>
      <c r="AJ13" s="395"/>
      <c r="AK13" s="395"/>
      <c r="AL13" s="399"/>
    </row>
    <row r="14" spans="1:256" s="272" customFormat="1" ht="30" customHeight="1">
      <c r="A14" s="283"/>
      <c r="B14" s="301"/>
      <c r="C14" s="301"/>
      <c r="D14" s="301"/>
      <c r="E14" s="301"/>
      <c r="F14" s="331"/>
      <c r="G14" s="336"/>
      <c r="H14" s="342"/>
      <c r="I14" s="342"/>
      <c r="J14" s="342"/>
      <c r="K14" s="342"/>
      <c r="L14" s="342"/>
      <c r="M14" s="342"/>
      <c r="N14" s="342"/>
      <c r="O14" s="342"/>
      <c r="P14" s="342"/>
      <c r="Q14" s="342"/>
      <c r="R14" s="342"/>
      <c r="S14" s="342"/>
      <c r="T14" s="370"/>
      <c r="U14" s="303" t="s">
        <v>131</v>
      </c>
      <c r="V14" s="378"/>
      <c r="W14" s="378"/>
      <c r="X14" s="378"/>
      <c r="Y14" s="380"/>
      <c r="Z14" s="381"/>
      <c r="AA14" s="383"/>
      <c r="AB14" s="383"/>
      <c r="AC14" s="383"/>
      <c r="AD14" s="383"/>
      <c r="AE14" s="383"/>
      <c r="AF14" s="383"/>
      <c r="AG14" s="383"/>
      <c r="AH14" s="383"/>
      <c r="AI14" s="383"/>
      <c r="AJ14" s="383"/>
      <c r="AK14" s="383"/>
      <c r="AL14" s="400"/>
    </row>
    <row r="15" spans="1:256" s="272" customFormat="1" ht="21.95" customHeight="1">
      <c r="A15" s="281"/>
      <c r="B15" s="299"/>
      <c r="C15" s="299"/>
      <c r="D15" s="321" t="s">
        <v>17</v>
      </c>
      <c r="E15" s="326"/>
      <c r="F15" s="326"/>
      <c r="G15" s="337"/>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401"/>
    </row>
    <row r="16" spans="1:256" s="272" customFormat="1" ht="39" customHeight="1">
      <c r="A16" s="284" t="s">
        <v>9</v>
      </c>
      <c r="B16" s="302"/>
      <c r="C16" s="302"/>
      <c r="D16" s="322"/>
      <c r="E16" s="322"/>
      <c r="F16" s="322"/>
      <c r="G16" s="338" t="str">
        <f>IF(総括表!E11="","",総括表!E11)</f>
        <v>社会福祉法人　秋田県庁障害福祉課</v>
      </c>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402"/>
    </row>
    <row r="17" spans="1:38" s="272" customFormat="1" ht="21.95" customHeight="1">
      <c r="A17" s="281"/>
      <c r="B17" s="299"/>
      <c r="C17" s="299"/>
      <c r="D17" s="321" t="s">
        <v>17</v>
      </c>
      <c r="E17" s="326"/>
      <c r="F17" s="326"/>
      <c r="G17" s="337"/>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401"/>
    </row>
    <row r="18" spans="1:38" s="272" customFormat="1" ht="40.5" customHeight="1">
      <c r="A18" s="284" t="s">
        <v>85</v>
      </c>
      <c r="B18" s="302"/>
      <c r="C18" s="302"/>
      <c r="D18" s="322"/>
      <c r="E18" s="322"/>
      <c r="F18" s="322"/>
      <c r="G18" s="338" t="str">
        <f>IF(総括表!U12="","",総括表!M12&amp;"　"&amp;総括表!U12)</f>
        <v>理事長　秋田　太郎</v>
      </c>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402"/>
    </row>
    <row r="19" spans="1:38" s="272" customFormat="1" ht="18.75" customHeight="1">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row>
    <row r="20" spans="1:38" s="272" customFormat="1" ht="35.25" customHeight="1">
      <c r="A20" s="279" t="s">
        <v>122</v>
      </c>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row>
    <row r="21" spans="1:38" s="272" customFormat="1" ht="17.25">
      <c r="A21" s="279" t="s">
        <v>136</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row>
    <row r="22" spans="1:38" s="272" customFormat="1" ht="21.75" customHeight="1">
      <c r="A22" s="285" t="s">
        <v>26</v>
      </c>
      <c r="B22" s="303" t="s">
        <v>30</v>
      </c>
      <c r="C22" s="314"/>
      <c r="D22" s="314"/>
      <c r="E22" s="314"/>
      <c r="F22" s="303" t="s">
        <v>53</v>
      </c>
      <c r="G22" s="314"/>
      <c r="H22" s="345"/>
      <c r="I22" s="303" t="s">
        <v>126</v>
      </c>
      <c r="J22" s="314"/>
      <c r="K22" s="314"/>
      <c r="L22" s="314"/>
      <c r="M22" s="314"/>
      <c r="N22" s="314"/>
      <c r="O22" s="314"/>
      <c r="P22" s="314"/>
      <c r="Q22" s="314"/>
      <c r="R22" s="314"/>
      <c r="S22" s="345"/>
      <c r="T22" s="303" t="s">
        <v>130</v>
      </c>
      <c r="U22" s="314"/>
      <c r="V22" s="314"/>
      <c r="W22" s="314"/>
      <c r="X22" s="314"/>
      <c r="Y22" s="314"/>
      <c r="Z22" s="314"/>
      <c r="AA22" s="314"/>
      <c r="AB22" s="314"/>
      <c r="AC22" s="345"/>
      <c r="AD22" s="303" t="s">
        <v>132</v>
      </c>
      <c r="AE22" s="314"/>
      <c r="AF22" s="314"/>
      <c r="AG22" s="314"/>
      <c r="AH22" s="314"/>
      <c r="AI22" s="314"/>
      <c r="AJ22" s="314"/>
      <c r="AK22" s="314"/>
      <c r="AL22" s="345"/>
    </row>
    <row r="23" spans="1:38" s="272" customFormat="1" ht="24" customHeight="1">
      <c r="A23" s="286"/>
      <c r="B23" s="304"/>
      <c r="C23" s="315"/>
      <c r="D23" s="315"/>
      <c r="E23" s="315"/>
      <c r="F23" s="304"/>
      <c r="G23" s="315"/>
      <c r="H23" s="346"/>
      <c r="I23" s="352"/>
      <c r="J23" s="357"/>
      <c r="K23" s="357"/>
      <c r="L23" s="357"/>
      <c r="M23" s="357"/>
      <c r="N23" s="357"/>
      <c r="O23" s="357"/>
      <c r="P23" s="357"/>
      <c r="Q23" s="357"/>
      <c r="R23" s="357"/>
      <c r="S23" s="368"/>
      <c r="T23" s="352"/>
      <c r="U23" s="373"/>
      <c r="V23" s="373"/>
      <c r="W23" s="373"/>
      <c r="X23" s="373"/>
      <c r="Y23" s="373"/>
      <c r="Z23" s="373"/>
      <c r="AA23" s="373"/>
      <c r="AB23" s="373"/>
      <c r="AC23" s="384"/>
      <c r="AD23" s="386"/>
      <c r="AE23" s="389">
        <v>1</v>
      </c>
      <c r="AF23" s="391" t="s">
        <v>68</v>
      </c>
      <c r="AG23" s="391"/>
      <c r="AH23" s="391">
        <v>2</v>
      </c>
      <c r="AI23" s="389" t="s">
        <v>134</v>
      </c>
      <c r="AJ23" s="391"/>
      <c r="AK23" s="389"/>
      <c r="AL23" s="403"/>
    </row>
    <row r="24" spans="1:38" s="272" customFormat="1" ht="24" customHeight="1">
      <c r="A24" s="286"/>
      <c r="B24" s="305"/>
      <c r="C24" s="316"/>
      <c r="D24" s="316"/>
      <c r="E24" s="316"/>
      <c r="F24" s="305"/>
      <c r="G24" s="316"/>
      <c r="H24" s="347"/>
      <c r="I24" s="353"/>
      <c r="J24" s="358"/>
      <c r="K24" s="358"/>
      <c r="L24" s="358"/>
      <c r="M24" s="358"/>
      <c r="N24" s="358"/>
      <c r="O24" s="358"/>
      <c r="P24" s="358"/>
      <c r="Q24" s="358"/>
      <c r="R24" s="358"/>
      <c r="S24" s="369"/>
      <c r="T24" s="371"/>
      <c r="U24" s="374"/>
      <c r="V24" s="374"/>
      <c r="W24" s="374"/>
      <c r="X24" s="374"/>
      <c r="Y24" s="374"/>
      <c r="Z24" s="374"/>
      <c r="AA24" s="374"/>
      <c r="AB24" s="374"/>
      <c r="AC24" s="385"/>
      <c r="AD24" s="387"/>
      <c r="AE24" s="390">
        <v>4</v>
      </c>
      <c r="AF24" s="392" t="s">
        <v>133</v>
      </c>
      <c r="AG24" s="392"/>
      <c r="AH24" s="392">
        <v>9</v>
      </c>
      <c r="AI24" s="390" t="s">
        <v>135</v>
      </c>
      <c r="AJ24" s="392"/>
      <c r="AK24" s="390"/>
      <c r="AL24" s="404"/>
    </row>
    <row r="25" spans="1:38" s="272" customFormat="1" ht="21.75" customHeight="1">
      <c r="A25" s="286"/>
      <c r="B25" s="306" t="s">
        <v>124</v>
      </c>
      <c r="C25" s="317"/>
      <c r="D25" s="317"/>
      <c r="E25" s="317"/>
      <c r="F25" s="317"/>
      <c r="G25" s="317"/>
      <c r="H25" s="348"/>
      <c r="I25" s="306" t="s">
        <v>127</v>
      </c>
      <c r="J25" s="317"/>
      <c r="K25" s="317"/>
      <c r="L25" s="317"/>
      <c r="M25" s="317"/>
      <c r="N25" s="317"/>
      <c r="O25" s="317"/>
      <c r="P25" s="317"/>
      <c r="Q25" s="339"/>
      <c r="R25" s="339"/>
      <c r="S25" s="339"/>
      <c r="T25" s="339"/>
      <c r="U25" s="339"/>
      <c r="V25" s="339"/>
      <c r="W25" s="339"/>
      <c r="X25" s="339"/>
      <c r="Y25" s="339"/>
      <c r="Z25" s="339"/>
      <c r="AA25" s="339"/>
      <c r="AB25" s="339"/>
      <c r="AC25" s="339"/>
      <c r="AD25" s="339"/>
      <c r="AE25" s="339"/>
      <c r="AF25" s="339"/>
      <c r="AG25" s="339"/>
      <c r="AH25" s="339"/>
      <c r="AI25" s="339"/>
      <c r="AJ25" s="339"/>
      <c r="AK25" s="339"/>
      <c r="AL25" s="405"/>
    </row>
    <row r="26" spans="1:38" s="272" customFormat="1">
      <c r="A26" s="287"/>
      <c r="B26" s="307"/>
      <c r="C26" s="318"/>
      <c r="D26" s="318"/>
      <c r="E26" s="318"/>
      <c r="F26" s="318"/>
      <c r="G26" s="318"/>
      <c r="H26" s="349"/>
      <c r="I26" s="354">
        <v>1</v>
      </c>
      <c r="J26" s="359"/>
      <c r="K26" s="359"/>
      <c r="L26" s="359"/>
      <c r="M26" s="359">
        <v>5</v>
      </c>
      <c r="N26" s="359"/>
      <c r="O26" s="359"/>
      <c r="P26" s="359"/>
      <c r="Q26" s="359"/>
      <c r="R26" s="359">
        <v>10</v>
      </c>
      <c r="S26" s="359"/>
      <c r="T26" s="359"/>
      <c r="U26" s="359"/>
      <c r="V26" s="359"/>
      <c r="W26" s="359">
        <v>15</v>
      </c>
      <c r="X26" s="359"/>
      <c r="Y26" s="359"/>
      <c r="Z26" s="359"/>
      <c r="AA26" s="359"/>
      <c r="AB26" s="359">
        <v>20</v>
      </c>
      <c r="AC26" s="359"/>
      <c r="AD26" s="359"/>
      <c r="AE26" s="359"/>
      <c r="AF26" s="359"/>
      <c r="AG26" s="359">
        <v>25</v>
      </c>
      <c r="AH26" s="359"/>
      <c r="AI26" s="359"/>
      <c r="AJ26" s="359"/>
      <c r="AK26" s="359"/>
      <c r="AL26" s="406">
        <v>30</v>
      </c>
    </row>
    <row r="27" spans="1:38" s="272" customFormat="1" ht="36.950000000000003" customHeight="1">
      <c r="A27" s="288"/>
      <c r="B27" s="308"/>
      <c r="C27" s="319"/>
      <c r="D27" s="319"/>
      <c r="E27" s="319"/>
      <c r="F27" s="319"/>
      <c r="G27" s="319"/>
      <c r="H27" s="347"/>
      <c r="I27" s="308"/>
      <c r="J27" s="319"/>
      <c r="K27" s="319"/>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47"/>
    </row>
    <row r="28" spans="1:38" s="272" customFormat="1">
      <c r="A28" s="289"/>
      <c r="B28" s="309"/>
      <c r="C28" s="309"/>
      <c r="D28" s="309"/>
      <c r="E28" s="309"/>
      <c r="F28" s="309"/>
      <c r="G28" s="309"/>
      <c r="H28" s="350"/>
      <c r="I28" s="354">
        <v>31</v>
      </c>
      <c r="J28" s="359"/>
      <c r="K28" s="359"/>
      <c r="L28" s="359"/>
      <c r="M28" s="359">
        <v>35</v>
      </c>
      <c r="N28" s="359"/>
      <c r="O28" s="359"/>
      <c r="P28" s="359"/>
      <c r="Q28" s="359"/>
      <c r="R28" s="359">
        <v>40</v>
      </c>
      <c r="S28" s="359"/>
      <c r="T28" s="359"/>
      <c r="U28" s="359"/>
      <c r="V28" s="359"/>
      <c r="W28" s="359">
        <v>45</v>
      </c>
      <c r="X28" s="359"/>
      <c r="Y28" s="359"/>
      <c r="Z28" s="359"/>
      <c r="AA28" s="359"/>
      <c r="AB28" s="359">
        <v>50</v>
      </c>
      <c r="AC28" s="359"/>
      <c r="AD28" s="359"/>
      <c r="AE28" s="359"/>
      <c r="AF28" s="359"/>
      <c r="AG28" s="359">
        <v>55</v>
      </c>
      <c r="AH28" s="359"/>
      <c r="AI28" s="359"/>
      <c r="AJ28" s="359"/>
      <c r="AK28" s="359"/>
      <c r="AL28" s="406">
        <v>60</v>
      </c>
    </row>
    <row r="29" spans="1:38" s="272" customFormat="1" ht="36.950000000000003" customHeight="1">
      <c r="A29" s="290"/>
      <c r="B29" s="310"/>
      <c r="C29" s="310"/>
      <c r="D29" s="310"/>
      <c r="E29" s="310"/>
      <c r="F29" s="310"/>
      <c r="G29" s="310"/>
      <c r="H29" s="351"/>
      <c r="I29" s="308"/>
      <c r="J29" s="319"/>
      <c r="K29" s="319"/>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47"/>
    </row>
    <row r="30" spans="1:38" s="272" customFormat="1" ht="20.25" customHeight="1">
      <c r="A30" s="291"/>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row>
    <row r="31" spans="1:38" s="272" customFormat="1" ht="20.25" customHeight="1">
      <c r="A31" s="292" t="s">
        <v>144</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row>
    <row r="32" spans="1:38" s="272" customFormat="1" ht="31.5" customHeight="1">
      <c r="A32" s="293" t="s">
        <v>69</v>
      </c>
      <c r="B32" s="312"/>
      <c r="C32" s="312"/>
      <c r="D32" s="312"/>
      <c r="E32" s="327"/>
      <c r="F32" s="293" t="s">
        <v>71</v>
      </c>
      <c r="G32" s="312"/>
      <c r="H32" s="327"/>
      <c r="I32" s="355"/>
      <c r="J32" s="360"/>
      <c r="K32" s="360"/>
      <c r="L32" s="360"/>
      <c r="M32" s="362"/>
      <c r="N32" s="363"/>
      <c r="O32" s="363"/>
      <c r="P32" s="363"/>
      <c r="Q32" s="311"/>
      <c r="R32" s="311"/>
      <c r="S32" s="311"/>
      <c r="T32" s="311"/>
      <c r="U32" s="311"/>
      <c r="V32" s="311"/>
      <c r="W32" s="311"/>
      <c r="X32" s="311"/>
      <c r="Y32" s="311"/>
      <c r="Z32" s="311"/>
      <c r="AA32" s="311"/>
      <c r="AB32" s="311"/>
      <c r="AC32" s="311"/>
      <c r="AD32" s="311"/>
      <c r="AE32" s="311"/>
      <c r="AF32" s="311"/>
      <c r="AG32" s="311"/>
      <c r="AH32" s="311"/>
      <c r="AI32" s="311"/>
      <c r="AJ32" s="311"/>
      <c r="AK32" s="311"/>
      <c r="AL32" s="311"/>
    </row>
    <row r="33" spans="1:38" s="272" customFormat="1" ht="31.5" customHeight="1">
      <c r="A33" s="294"/>
      <c r="B33" s="313"/>
      <c r="C33" s="313"/>
      <c r="D33" s="313"/>
      <c r="E33" s="328"/>
      <c r="F33" s="294" t="s">
        <v>72</v>
      </c>
      <c r="G33" s="313"/>
      <c r="H33" s="328"/>
      <c r="I33" s="356"/>
      <c r="J33" s="360"/>
      <c r="K33" s="360"/>
      <c r="L33" s="360"/>
      <c r="M33" s="360"/>
      <c r="N33" s="360"/>
      <c r="O33" s="360"/>
      <c r="P33" s="362"/>
      <c r="Q33" s="365" t="s">
        <v>138</v>
      </c>
      <c r="R33" s="311"/>
      <c r="S33" s="311"/>
      <c r="T33" s="311"/>
      <c r="U33" s="311"/>
      <c r="V33" s="311"/>
      <c r="W33" s="311"/>
      <c r="X33" s="311"/>
      <c r="Y33" s="311"/>
      <c r="Z33" s="311"/>
      <c r="AA33" s="311"/>
      <c r="AB33" s="311"/>
      <c r="AC33" s="311"/>
      <c r="AD33" s="311"/>
      <c r="AE33" s="311"/>
      <c r="AF33" s="311"/>
      <c r="AG33" s="311"/>
      <c r="AH33" s="311"/>
      <c r="AI33" s="311"/>
      <c r="AJ33" s="311"/>
      <c r="AK33" s="311"/>
      <c r="AL33" s="311"/>
    </row>
    <row r="34" spans="1:38" s="272" customFormat="1" ht="20.25" customHeight="1">
      <c r="A34" s="29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row>
    <row r="35" spans="1:38" s="272" customFormat="1" ht="13.5" customHeight="1">
      <c r="A35" s="295" t="s">
        <v>137</v>
      </c>
    </row>
    <row r="36" spans="1:38" ht="13.5" customHeight="1">
      <c r="A36" s="295" t="s">
        <v>123</v>
      </c>
    </row>
  </sheetData>
  <mergeCells count="44">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D15:F15"/>
    <mergeCell ref="G15:AL15"/>
    <mergeCell ref="A16:F16"/>
    <mergeCell ref="G16:AL16"/>
    <mergeCell ref="D17:F17"/>
    <mergeCell ref="G17:AL17"/>
    <mergeCell ref="A18:F18"/>
    <mergeCell ref="G18:AL18"/>
    <mergeCell ref="B22:E22"/>
    <mergeCell ref="F22:H22"/>
    <mergeCell ref="I22:S22"/>
    <mergeCell ref="T22:AC22"/>
    <mergeCell ref="AD22:AL22"/>
    <mergeCell ref="B25:H25"/>
    <mergeCell ref="I25:AL25"/>
    <mergeCell ref="F32:H32"/>
    <mergeCell ref="N32:P32"/>
    <mergeCell ref="F33:H33"/>
    <mergeCell ref="A13:F14"/>
    <mergeCell ref="A22:A27"/>
    <mergeCell ref="B23:B24"/>
    <mergeCell ref="C23:C24"/>
    <mergeCell ref="D23:D24"/>
    <mergeCell ref="E23:E24"/>
    <mergeCell ref="F23:F24"/>
    <mergeCell ref="G23:G24"/>
    <mergeCell ref="H23:H24"/>
    <mergeCell ref="I23:S24"/>
    <mergeCell ref="T23:AC24"/>
    <mergeCell ref="A32:E33"/>
  </mergeCells>
  <phoneticPr fontId="22"/>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DropDown="0" showInputMessage="1" showErrorMessage="1" sqref="I32:M32 I33:P33"/>
  </dataValidations>
  <pageMargins left="0.6692913385826772" right="0.39370078740157483" top="0.82677165354330706" bottom="0.15748031496062992" header="0.6692913385826772" footer="0.31496062992125984"/>
  <pageSetup paperSize="9" scale="88" fitToWidth="1" fitToHeight="2" orientation="portrait" usePrinterDefaults="1" r:id="rId1"/>
  <rowBreaks count="1" manualBreakCount="1">
    <brk id="36" max="37" man="1"/>
  </rowBreaks>
  <drawing r:id="rId2"/>
  <legacyDrawing r:id="rId3"/>
  <oleObjects>
    <mc:AlternateContent>
      <mc:Choice xmlns:x14="http://schemas.microsoft.com/office/spreadsheetml/2009/9/main" Requires="x14">
        <oleObject progId="Paint.Picture" shapeId="47109" r:id="rId4">
          <objectPr defaultSize="0" r:id="rId5">
            <anchor moveWithCells="1">
              <from xmlns:xdr="http://schemas.openxmlformats.org/drawingml/2006/spreadsheetDrawing">
                <xdr:col>0</xdr:col>
                <xdr:colOff>127635</xdr:colOff>
                <xdr:row>39</xdr:row>
                <xdr:rowOff>0</xdr:rowOff>
              </from>
              <to xmlns:xdr="http://schemas.openxmlformats.org/drawingml/2006/spreadsheetDrawing">
                <xdr:col>37</xdr:col>
                <xdr:colOff>66675</xdr:colOff>
                <xdr:row>70</xdr:row>
                <xdr:rowOff>123190</xdr:rowOff>
              </to>
            </anchor>
          </objectPr>
        </oleObject>
      </mc:Choice>
      <mc:Fallback>
        <oleObject progId="Paint.Picture" shapeId="471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B47"/>
  <sheetViews>
    <sheetView showZeros="0" view="pageBreakPreview" zoomScaleSheetLayoutView="100" workbookViewId="0">
      <selection activeCell="AE8" sqref="AE8"/>
    </sheetView>
  </sheetViews>
  <sheetFormatPr defaultRowHeight="13.5"/>
  <cols>
    <col min="1" max="1" width="4.125" customWidth="1"/>
    <col min="2" max="4" width="3.875" customWidth="1"/>
    <col min="5" max="6" width="3" customWidth="1"/>
    <col min="7" max="7" width="4" customWidth="1"/>
    <col min="8" max="27" width="3" customWidth="1"/>
    <col min="28" max="28" width="4.25" customWidth="1"/>
  </cols>
  <sheetData>
    <row r="1" spans="1:28">
      <c r="A1" s="13" t="s">
        <v>31</v>
      </c>
      <c r="B1" s="23"/>
      <c r="C1" s="53"/>
      <c r="D1" s="53"/>
      <c r="E1" s="15"/>
      <c r="F1" s="15"/>
      <c r="G1" s="15"/>
      <c r="H1" s="15"/>
      <c r="I1" s="15"/>
      <c r="J1" s="15"/>
      <c r="K1" s="15"/>
      <c r="L1" s="15"/>
      <c r="M1" s="15"/>
      <c r="N1" s="15"/>
      <c r="O1" s="15"/>
      <c r="P1" s="15"/>
      <c r="Q1" s="15"/>
      <c r="R1" s="15"/>
      <c r="S1" s="15"/>
      <c r="T1" s="15"/>
      <c r="U1" s="15"/>
      <c r="V1" s="15"/>
      <c r="W1" s="15"/>
      <c r="X1" s="15"/>
      <c r="Y1" s="15"/>
      <c r="Z1" s="15"/>
      <c r="AA1" s="15"/>
      <c r="AB1" s="127"/>
    </row>
    <row r="2" spans="1:28">
      <c r="A2" s="13"/>
      <c r="B2" s="23"/>
      <c r="C2" s="53"/>
      <c r="D2" s="53"/>
      <c r="E2" s="15"/>
      <c r="F2" s="15"/>
      <c r="G2" s="15"/>
      <c r="H2" s="15"/>
      <c r="I2" s="15"/>
      <c r="J2" s="15"/>
      <c r="K2" s="15"/>
      <c r="L2" s="15"/>
      <c r="M2" s="15"/>
      <c r="N2" s="15"/>
      <c r="O2" s="15"/>
      <c r="P2" s="15"/>
      <c r="Q2" s="15"/>
      <c r="R2" s="15"/>
      <c r="S2" s="15"/>
      <c r="T2" s="15"/>
      <c r="U2" s="15"/>
      <c r="V2" s="15"/>
      <c r="W2" s="15"/>
      <c r="X2" s="15"/>
      <c r="Y2" s="15"/>
      <c r="Z2" s="15"/>
      <c r="AA2" s="15"/>
      <c r="AB2" s="15"/>
    </row>
    <row r="3" spans="1:28">
      <c r="A3" s="14" t="s">
        <v>56</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c r="A5" s="15"/>
      <c r="B5" s="23"/>
      <c r="C5" s="53"/>
      <c r="D5" s="53"/>
      <c r="E5" s="15"/>
      <c r="F5" s="15"/>
      <c r="G5" s="15"/>
      <c r="H5" s="15"/>
      <c r="I5" s="15"/>
      <c r="J5" s="15"/>
      <c r="K5" s="15"/>
      <c r="L5" s="15"/>
      <c r="M5" s="15"/>
      <c r="N5" s="15"/>
      <c r="O5" s="15"/>
      <c r="P5" s="15"/>
      <c r="Q5" s="15"/>
      <c r="R5" s="86"/>
      <c r="S5" s="87" t="s">
        <v>29</v>
      </c>
      <c r="T5" s="93">
        <v>6</v>
      </c>
      <c r="U5" s="93"/>
      <c r="V5" s="14" t="s">
        <v>13</v>
      </c>
      <c r="W5" s="93">
        <v>1</v>
      </c>
      <c r="X5" s="93"/>
      <c r="Y5" s="14" t="s">
        <v>15</v>
      </c>
      <c r="Z5" s="93">
        <v>23</v>
      </c>
      <c r="AA5" s="93"/>
      <c r="AB5" s="14" t="s">
        <v>10</v>
      </c>
    </row>
    <row r="6" spans="1:28">
      <c r="A6" s="14" t="s">
        <v>78</v>
      </c>
      <c r="B6" s="14"/>
      <c r="C6" s="14"/>
      <c r="D6" s="14"/>
      <c r="E6" s="14"/>
      <c r="F6" s="14"/>
      <c r="G6" s="14"/>
      <c r="H6" s="15"/>
      <c r="I6" s="15" t="s">
        <v>16</v>
      </c>
      <c r="J6" s="15"/>
      <c r="K6" s="15"/>
      <c r="L6" s="15"/>
      <c r="M6" s="15"/>
      <c r="N6" s="15"/>
      <c r="O6" s="15"/>
      <c r="P6" s="15"/>
      <c r="Q6" s="15"/>
      <c r="R6" s="15"/>
      <c r="S6" s="15"/>
      <c r="T6" s="15"/>
      <c r="U6" s="15"/>
      <c r="V6" s="15"/>
      <c r="W6" s="15"/>
      <c r="X6" s="15"/>
      <c r="Y6" s="15"/>
      <c r="Z6" s="15"/>
      <c r="AA6" s="15"/>
      <c r="AB6" s="15"/>
    </row>
    <row r="7" spans="1:28">
      <c r="A7" s="15"/>
      <c r="B7" s="23"/>
      <c r="C7" s="53"/>
      <c r="D7" s="53"/>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c r="A8" s="16" t="s">
        <v>33</v>
      </c>
      <c r="B8" s="16"/>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c r="A9" s="15"/>
      <c r="B9" s="23"/>
      <c r="C9" s="53"/>
      <c r="D9" s="53"/>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c r="A10" s="17" t="s">
        <v>40</v>
      </c>
      <c r="B10" s="34" t="s">
        <v>17</v>
      </c>
      <c r="C10" s="34"/>
      <c r="D10" s="34"/>
      <c r="E10" s="64" t="s">
        <v>188</v>
      </c>
      <c r="F10" s="64"/>
      <c r="G10" s="64"/>
      <c r="H10" s="64"/>
      <c r="I10" s="64"/>
      <c r="J10" s="64"/>
      <c r="K10" s="64"/>
      <c r="L10" s="64"/>
      <c r="M10" s="64"/>
      <c r="N10" s="64"/>
      <c r="O10" s="64"/>
      <c r="P10" s="64"/>
      <c r="Q10" s="64"/>
      <c r="R10" s="64"/>
      <c r="S10" s="64"/>
      <c r="T10" s="64"/>
      <c r="U10" s="64"/>
      <c r="V10" s="64"/>
      <c r="W10" s="64"/>
      <c r="X10" s="64"/>
      <c r="Y10" s="64"/>
      <c r="Z10" s="64"/>
      <c r="AA10" s="64"/>
      <c r="AB10" s="128"/>
    </row>
    <row r="11" spans="1:28" ht="20.25" customHeight="1">
      <c r="A11" s="18"/>
      <c r="B11" s="35" t="s">
        <v>9</v>
      </c>
      <c r="C11" s="35"/>
      <c r="D11" s="35"/>
      <c r="E11" s="65" t="s">
        <v>142</v>
      </c>
      <c r="F11" s="65"/>
      <c r="G11" s="65"/>
      <c r="H11" s="65"/>
      <c r="I11" s="65"/>
      <c r="J11" s="65"/>
      <c r="K11" s="65"/>
      <c r="L11" s="65"/>
      <c r="M11" s="65"/>
      <c r="N11" s="65"/>
      <c r="O11" s="65"/>
      <c r="P11" s="65"/>
      <c r="Q11" s="65"/>
      <c r="R11" s="65"/>
      <c r="S11" s="65"/>
      <c r="T11" s="65"/>
      <c r="U11" s="65"/>
      <c r="V11" s="65"/>
      <c r="W11" s="65"/>
      <c r="X11" s="65"/>
      <c r="Y11" s="65"/>
      <c r="Z11" s="65"/>
      <c r="AA11" s="65"/>
      <c r="AB11" s="129"/>
    </row>
    <row r="12" spans="1:28" ht="20.25" customHeight="1">
      <c r="A12" s="18"/>
      <c r="B12" s="36" t="s">
        <v>62</v>
      </c>
      <c r="C12" s="54"/>
      <c r="D12" s="54"/>
      <c r="E12" s="54"/>
      <c r="F12" s="54"/>
      <c r="G12" s="54"/>
      <c r="H12" s="54"/>
      <c r="I12" s="54"/>
      <c r="J12" s="76" t="s">
        <v>23</v>
      </c>
      <c r="K12" s="54"/>
      <c r="L12" s="54"/>
      <c r="M12" s="80" t="s">
        <v>189</v>
      </c>
      <c r="N12" s="80"/>
      <c r="O12" s="80"/>
      <c r="P12" s="80"/>
      <c r="Q12" s="83"/>
      <c r="R12" s="76" t="s">
        <v>24</v>
      </c>
      <c r="S12" s="54"/>
      <c r="T12" s="54"/>
      <c r="U12" s="80" t="s">
        <v>190</v>
      </c>
      <c r="V12" s="80"/>
      <c r="W12" s="80"/>
      <c r="X12" s="80"/>
      <c r="Y12" s="80"/>
      <c r="Z12" s="80"/>
      <c r="AA12" s="80"/>
      <c r="AB12" s="130"/>
    </row>
    <row r="13" spans="1:28" ht="20.25" customHeight="1">
      <c r="A13" s="18"/>
      <c r="B13" s="37" t="s">
        <v>39</v>
      </c>
      <c r="C13" s="55"/>
      <c r="D13" s="61"/>
      <c r="E13" s="66" t="s">
        <v>6</v>
      </c>
      <c r="F13" s="66"/>
      <c r="G13" s="66"/>
      <c r="H13" s="72" t="s">
        <v>192</v>
      </c>
      <c r="I13" s="72"/>
      <c r="J13" s="66" t="s">
        <v>8</v>
      </c>
      <c r="K13" s="72" t="s">
        <v>193</v>
      </c>
      <c r="L13" s="72"/>
      <c r="M13" s="72"/>
      <c r="N13" s="66" t="s">
        <v>19</v>
      </c>
      <c r="O13" s="66"/>
      <c r="P13" s="66"/>
      <c r="Q13" s="66"/>
      <c r="R13" s="66"/>
      <c r="S13" s="66"/>
      <c r="T13" s="66"/>
      <c r="U13" s="66"/>
      <c r="V13" s="66"/>
      <c r="W13" s="66"/>
      <c r="X13" s="66"/>
      <c r="Y13" s="66"/>
      <c r="Z13" s="66"/>
      <c r="AA13" s="66"/>
      <c r="AB13" s="131"/>
    </row>
    <row r="14" spans="1:28" ht="20.25" customHeight="1">
      <c r="A14" s="18"/>
      <c r="B14" s="30"/>
      <c r="C14" s="50"/>
      <c r="D14" s="62"/>
      <c r="E14" s="67" t="s">
        <v>191</v>
      </c>
      <c r="F14" s="68"/>
      <c r="G14" s="68"/>
      <c r="H14" s="68"/>
      <c r="I14" s="68"/>
      <c r="J14" s="68"/>
      <c r="K14" s="68"/>
      <c r="L14" s="68"/>
      <c r="M14" s="68"/>
      <c r="N14" s="68"/>
      <c r="O14" s="68"/>
      <c r="P14" s="68"/>
      <c r="Q14" s="68"/>
      <c r="R14" s="68"/>
      <c r="S14" s="68"/>
      <c r="T14" s="68"/>
      <c r="U14" s="68"/>
      <c r="V14" s="68"/>
      <c r="W14" s="68"/>
      <c r="X14" s="68"/>
      <c r="Y14" s="68"/>
      <c r="Z14" s="68"/>
      <c r="AA14" s="68"/>
      <c r="AB14" s="132"/>
    </row>
    <row r="15" spans="1:28" ht="20.25" customHeight="1">
      <c r="A15" s="18"/>
      <c r="B15" s="38" t="s">
        <v>27</v>
      </c>
      <c r="C15" s="56"/>
      <c r="D15" s="56"/>
      <c r="E15" s="56"/>
      <c r="F15" s="56"/>
      <c r="G15" s="56"/>
      <c r="H15" s="56"/>
      <c r="I15" s="74"/>
      <c r="J15" s="77" t="s">
        <v>23</v>
      </c>
      <c r="K15" s="56"/>
      <c r="L15" s="56"/>
      <c r="M15" s="81" t="s">
        <v>174</v>
      </c>
      <c r="N15" s="81"/>
      <c r="O15" s="81"/>
      <c r="P15" s="81"/>
      <c r="Q15" s="84"/>
      <c r="R15" s="77" t="s">
        <v>24</v>
      </c>
      <c r="S15" s="56"/>
      <c r="T15" s="56"/>
      <c r="U15" s="81" t="s">
        <v>195</v>
      </c>
      <c r="V15" s="81"/>
      <c r="W15" s="81"/>
      <c r="X15" s="81"/>
      <c r="Y15" s="81"/>
      <c r="Z15" s="81"/>
      <c r="AA15" s="81"/>
      <c r="AB15" s="133"/>
    </row>
    <row r="16" spans="1:28" ht="20.25" customHeight="1">
      <c r="A16" s="18"/>
      <c r="B16" s="36" t="s">
        <v>5</v>
      </c>
      <c r="C16" s="54"/>
      <c r="D16" s="54"/>
      <c r="E16" s="54"/>
      <c r="F16" s="54"/>
      <c r="G16" s="54"/>
      <c r="H16" s="54"/>
      <c r="I16" s="75"/>
      <c r="J16" s="76" t="s">
        <v>21</v>
      </c>
      <c r="K16" s="54"/>
      <c r="L16" s="54"/>
      <c r="M16" s="82" t="s">
        <v>194</v>
      </c>
      <c r="N16" s="82"/>
      <c r="O16" s="82"/>
      <c r="P16" s="82"/>
      <c r="Q16" s="85"/>
      <c r="R16" s="76" t="s">
        <v>43</v>
      </c>
      <c r="S16" s="54"/>
      <c r="T16" s="54"/>
      <c r="U16" s="100" t="s">
        <v>196</v>
      </c>
      <c r="V16" s="100"/>
      <c r="W16" s="100"/>
      <c r="X16" s="100"/>
      <c r="Y16" s="100"/>
      <c r="Z16" s="100"/>
      <c r="AA16" s="100"/>
      <c r="AB16" s="134"/>
    </row>
    <row r="17" spans="1:28" ht="20.25" customHeight="1">
      <c r="A17" s="18"/>
      <c r="B17" s="39" t="s">
        <v>66</v>
      </c>
      <c r="C17" s="55"/>
      <c r="D17" s="61"/>
      <c r="E17" s="66" t="s">
        <v>6</v>
      </c>
      <c r="F17" s="66"/>
      <c r="G17" s="66"/>
      <c r="H17" s="72" t="s">
        <v>192</v>
      </c>
      <c r="I17" s="72"/>
      <c r="J17" s="66" t="s">
        <v>8</v>
      </c>
      <c r="K17" s="72" t="s">
        <v>198</v>
      </c>
      <c r="L17" s="72"/>
      <c r="M17" s="72"/>
      <c r="N17" s="66" t="s">
        <v>19</v>
      </c>
      <c r="O17" s="66"/>
      <c r="P17" s="66"/>
      <c r="Q17" s="66"/>
      <c r="R17" s="66"/>
      <c r="S17" s="66"/>
      <c r="T17" s="66"/>
      <c r="U17" s="66"/>
      <c r="V17" s="66"/>
      <c r="W17" s="66"/>
      <c r="X17" s="66"/>
      <c r="Y17" s="66"/>
      <c r="Z17" s="66"/>
      <c r="AA17" s="66"/>
      <c r="AB17" s="131"/>
    </row>
    <row r="18" spans="1:28" ht="20.25" customHeight="1">
      <c r="A18" s="19"/>
      <c r="B18" s="30"/>
      <c r="C18" s="50"/>
      <c r="D18" s="62"/>
      <c r="E18" s="67" t="s">
        <v>197</v>
      </c>
      <c r="F18" s="68"/>
      <c r="G18" s="68"/>
      <c r="H18" s="68"/>
      <c r="I18" s="68"/>
      <c r="J18" s="68"/>
      <c r="K18" s="68"/>
      <c r="L18" s="68"/>
      <c r="M18" s="68"/>
      <c r="N18" s="68"/>
      <c r="O18" s="68"/>
      <c r="P18" s="68"/>
      <c r="Q18" s="68"/>
      <c r="R18" s="68"/>
      <c r="S18" s="68"/>
      <c r="T18" s="68"/>
      <c r="U18" s="68"/>
      <c r="V18" s="68"/>
      <c r="W18" s="68"/>
      <c r="X18" s="68"/>
      <c r="Y18" s="68"/>
      <c r="Z18" s="68"/>
      <c r="AA18" s="68"/>
      <c r="AB18" s="132"/>
    </row>
    <row r="19" spans="1:28" ht="14.25">
      <c r="A19" s="20"/>
      <c r="B19" s="23"/>
      <c r="C19" s="53"/>
      <c r="D19" s="53"/>
      <c r="E19" s="23"/>
      <c r="F19" s="23"/>
      <c r="G19" s="23"/>
      <c r="H19" s="23"/>
      <c r="I19" s="23"/>
      <c r="J19" s="23"/>
      <c r="K19" s="23"/>
      <c r="L19" s="23"/>
      <c r="M19" s="23"/>
      <c r="N19" s="23"/>
      <c r="O19" s="23"/>
      <c r="P19" s="23"/>
      <c r="Q19" s="23"/>
      <c r="R19" s="23"/>
      <c r="S19" s="88"/>
      <c r="T19" s="88"/>
      <c r="U19" s="88"/>
      <c r="V19" s="88"/>
      <c r="W19" s="88"/>
      <c r="X19" s="88"/>
      <c r="Y19" s="88"/>
      <c r="Z19" s="23"/>
      <c r="AA19" s="23"/>
      <c r="AB19" s="23"/>
    </row>
    <row r="20" spans="1:28" ht="27.75" customHeight="1">
      <c r="A20" s="21" t="s">
        <v>148</v>
      </c>
      <c r="B20" s="40"/>
      <c r="C20" s="40"/>
      <c r="D20" s="40"/>
      <c r="E20" s="40"/>
      <c r="F20" s="69"/>
      <c r="G20" s="70">
        <f>X41</f>
        <v>1107500</v>
      </c>
      <c r="H20" s="73"/>
      <c r="I20" s="73"/>
      <c r="J20" s="73"/>
      <c r="K20" s="78"/>
      <c r="L20" s="79"/>
      <c r="M20" s="79"/>
      <c r="N20" s="79"/>
      <c r="O20" s="79"/>
      <c r="U20" s="86"/>
      <c r="V20" s="86"/>
      <c r="W20" s="86"/>
      <c r="X20" s="86"/>
      <c r="Y20" s="86"/>
      <c r="Z20" s="15"/>
      <c r="AA20" s="15"/>
      <c r="AB20" s="15"/>
    </row>
    <row r="21" spans="1:28">
      <c r="A21" s="22"/>
      <c r="B21" s="15"/>
      <c r="C21" s="14"/>
      <c r="D21" s="14"/>
      <c r="E21" s="15"/>
      <c r="F21" s="15"/>
      <c r="G21" s="15"/>
      <c r="H21" s="15"/>
      <c r="I21" s="15"/>
      <c r="J21" s="15"/>
      <c r="K21" s="15"/>
      <c r="L21" s="15"/>
      <c r="M21" s="15"/>
      <c r="N21" s="15"/>
      <c r="O21" s="15"/>
      <c r="P21" s="15"/>
      <c r="Q21" s="15"/>
      <c r="R21" s="15"/>
      <c r="S21" s="86"/>
      <c r="T21" s="86"/>
      <c r="U21" s="86"/>
      <c r="V21" s="86"/>
      <c r="W21" s="86"/>
      <c r="X21" s="86"/>
      <c r="Y21" s="86"/>
      <c r="Z21" s="15"/>
      <c r="AA21" s="15"/>
      <c r="AB21" s="15"/>
    </row>
    <row r="22" spans="1:28" ht="14.25">
      <c r="A22" s="23" t="s">
        <v>149</v>
      </c>
      <c r="B22" s="23"/>
      <c r="C22" s="23"/>
      <c r="D22" s="23"/>
      <c r="E22" s="23"/>
      <c r="F22" s="23"/>
      <c r="G22" s="71"/>
      <c r="H22" s="23"/>
      <c r="I22" s="23"/>
      <c r="J22" s="23"/>
      <c r="K22" s="23"/>
      <c r="L22" s="23"/>
      <c r="M22" s="23"/>
      <c r="N22" s="23"/>
      <c r="O22" s="23"/>
      <c r="P22" s="23"/>
      <c r="Q22" s="23"/>
      <c r="R22" s="23"/>
      <c r="S22" s="23"/>
      <c r="T22" s="23"/>
      <c r="U22" s="23"/>
      <c r="V22" s="23"/>
      <c r="W22" s="23"/>
      <c r="X22" s="23"/>
      <c r="Y22" s="23"/>
      <c r="Z22" s="23"/>
      <c r="AA22" s="23"/>
      <c r="AB22" s="23"/>
    </row>
    <row r="23" spans="1:28" ht="18" customHeight="1">
      <c r="A23" s="24" t="s">
        <v>22</v>
      </c>
      <c r="B23" s="41"/>
      <c r="C23" s="41"/>
      <c r="D23" s="41"/>
      <c r="E23" s="41"/>
      <c r="F23" s="41"/>
      <c r="G23" s="41"/>
      <c r="H23" s="41"/>
      <c r="I23" s="41"/>
      <c r="J23" s="41"/>
      <c r="K23" s="41"/>
      <c r="L23" s="41"/>
      <c r="M23" s="41"/>
      <c r="N23" s="41"/>
      <c r="O23" s="41"/>
      <c r="P23" s="41"/>
      <c r="Q23" s="41"/>
      <c r="R23" s="41"/>
      <c r="S23" s="89"/>
      <c r="T23" s="94" t="s">
        <v>46</v>
      </c>
      <c r="U23" s="101"/>
      <c r="V23" s="101"/>
      <c r="W23" s="111"/>
      <c r="X23" s="116" t="s">
        <v>28</v>
      </c>
      <c r="Y23" s="116"/>
      <c r="Z23" s="116"/>
      <c r="AA23" s="116"/>
      <c r="AB23" s="135"/>
    </row>
    <row r="24" spans="1:28" ht="18" customHeight="1">
      <c r="A24" s="25" t="s">
        <v>163</v>
      </c>
      <c r="B24" s="42">
        <v>1</v>
      </c>
      <c r="C24" s="57" t="s">
        <v>157</v>
      </c>
      <c r="D24" s="57"/>
      <c r="E24" s="57"/>
      <c r="F24" s="57"/>
      <c r="G24" s="57"/>
      <c r="H24" s="57"/>
      <c r="I24" s="57"/>
      <c r="J24" s="57"/>
      <c r="K24" s="57"/>
      <c r="L24" s="57"/>
      <c r="M24" s="57"/>
      <c r="N24" s="57"/>
      <c r="O24" s="57"/>
      <c r="P24" s="57"/>
      <c r="Q24" s="57"/>
      <c r="R24" s="57"/>
      <c r="S24" s="90"/>
      <c r="T24" s="95">
        <f>'申請額一覧（別紙１）'!T20</f>
        <v>1</v>
      </c>
      <c r="U24" s="102"/>
      <c r="V24" s="107" t="s">
        <v>32</v>
      </c>
      <c r="W24" s="112"/>
      <c r="X24" s="117">
        <f>'申請額一覧（別紙１）'!U20</f>
        <v>432000</v>
      </c>
      <c r="Y24" s="122"/>
      <c r="Z24" s="122"/>
      <c r="AA24" s="122"/>
      <c r="AB24" s="136" t="s">
        <v>153</v>
      </c>
    </row>
    <row r="25" spans="1:28" ht="18" customHeight="1">
      <c r="A25" s="26"/>
      <c r="B25" s="43">
        <v>2</v>
      </c>
      <c r="C25" s="58" t="s">
        <v>102</v>
      </c>
      <c r="D25" s="58"/>
      <c r="E25" s="58"/>
      <c r="F25" s="58"/>
      <c r="G25" s="58"/>
      <c r="H25" s="58"/>
      <c r="I25" s="58"/>
      <c r="J25" s="58"/>
      <c r="K25" s="58"/>
      <c r="L25" s="58"/>
      <c r="M25" s="58"/>
      <c r="N25" s="58"/>
      <c r="O25" s="58"/>
      <c r="P25" s="58"/>
      <c r="Q25" s="58"/>
      <c r="R25" s="58"/>
      <c r="S25" s="91"/>
      <c r="T25" s="96">
        <f>'申請額一覧（別紙１）'!T21</f>
        <v>0</v>
      </c>
      <c r="U25" s="103"/>
      <c r="V25" s="108" t="s">
        <v>32</v>
      </c>
      <c r="W25" s="113"/>
      <c r="X25" s="118">
        <f>'申請額一覧（別紙１）'!U21</f>
        <v>0</v>
      </c>
      <c r="Y25" s="123"/>
      <c r="Z25" s="123"/>
      <c r="AA25" s="123"/>
      <c r="AB25" s="137" t="s">
        <v>153</v>
      </c>
    </row>
    <row r="26" spans="1:28" ht="18" customHeight="1">
      <c r="A26" s="26"/>
      <c r="B26" s="44">
        <v>3</v>
      </c>
      <c r="C26" s="58" t="s">
        <v>158</v>
      </c>
      <c r="D26" s="58"/>
      <c r="E26" s="58"/>
      <c r="F26" s="58"/>
      <c r="G26" s="58"/>
      <c r="H26" s="58"/>
      <c r="I26" s="58"/>
      <c r="J26" s="58"/>
      <c r="K26" s="58"/>
      <c r="L26" s="58"/>
      <c r="M26" s="58"/>
      <c r="N26" s="58"/>
      <c r="O26" s="58"/>
      <c r="P26" s="58"/>
      <c r="Q26" s="58"/>
      <c r="R26" s="58"/>
      <c r="S26" s="91"/>
      <c r="T26" s="96">
        <f>'申請額一覧（別紙１）'!T22</f>
        <v>0</v>
      </c>
      <c r="U26" s="103"/>
      <c r="V26" s="108" t="s">
        <v>32</v>
      </c>
      <c r="W26" s="113"/>
      <c r="X26" s="118">
        <f>'申請額一覧（別紙１）'!U22</f>
        <v>0</v>
      </c>
      <c r="Y26" s="123"/>
      <c r="Z26" s="123"/>
      <c r="AA26" s="123"/>
      <c r="AB26" s="137" t="s">
        <v>153</v>
      </c>
    </row>
    <row r="27" spans="1:28" ht="18" customHeight="1">
      <c r="A27" s="26"/>
      <c r="B27" s="44">
        <v>4</v>
      </c>
      <c r="C27" s="58" t="s">
        <v>167</v>
      </c>
      <c r="D27" s="58"/>
      <c r="E27" s="58"/>
      <c r="F27" s="58"/>
      <c r="G27" s="58"/>
      <c r="H27" s="58"/>
      <c r="I27" s="58"/>
      <c r="J27" s="58"/>
      <c r="K27" s="58"/>
      <c r="L27" s="58"/>
      <c r="M27" s="58"/>
      <c r="N27" s="58"/>
      <c r="O27" s="58"/>
      <c r="P27" s="58"/>
      <c r="Q27" s="58"/>
      <c r="R27" s="58"/>
      <c r="S27" s="58"/>
      <c r="T27" s="96">
        <f>'申請額一覧（別紙１）'!T23</f>
        <v>1</v>
      </c>
      <c r="U27" s="103"/>
      <c r="V27" s="108" t="s">
        <v>32</v>
      </c>
      <c r="W27" s="113"/>
      <c r="X27" s="118">
        <f>'申請額一覧（別紙１）'!U23</f>
        <v>120000</v>
      </c>
      <c r="Y27" s="123"/>
      <c r="Z27" s="123"/>
      <c r="AA27" s="123"/>
      <c r="AB27" s="138" t="s">
        <v>153</v>
      </c>
    </row>
    <row r="28" spans="1:28" ht="18" customHeight="1">
      <c r="A28" s="26"/>
      <c r="B28" s="43">
        <v>5</v>
      </c>
      <c r="C28" s="59" t="s">
        <v>145</v>
      </c>
      <c r="D28" s="58"/>
      <c r="E28" s="58"/>
      <c r="F28" s="58"/>
      <c r="G28" s="58"/>
      <c r="H28" s="58"/>
      <c r="I28" s="58"/>
      <c r="J28" s="58"/>
      <c r="K28" s="58"/>
      <c r="L28" s="58"/>
      <c r="M28" s="58"/>
      <c r="N28" s="58"/>
      <c r="O28" s="58"/>
      <c r="P28" s="58"/>
      <c r="Q28" s="58"/>
      <c r="R28" s="58"/>
      <c r="S28" s="58"/>
      <c r="T28" s="96">
        <f>'申請額一覧（別紙１）'!T24</f>
        <v>0</v>
      </c>
      <c r="U28" s="103"/>
      <c r="V28" s="108" t="s">
        <v>32</v>
      </c>
      <c r="W28" s="113"/>
      <c r="X28" s="118">
        <f>'申請額一覧（別紙１）'!U24</f>
        <v>0</v>
      </c>
      <c r="Y28" s="123"/>
      <c r="Z28" s="123"/>
      <c r="AA28" s="123"/>
      <c r="AB28" s="138" t="s">
        <v>153</v>
      </c>
    </row>
    <row r="29" spans="1:28" ht="18" customHeight="1">
      <c r="A29" s="26"/>
      <c r="B29" s="45">
        <v>6</v>
      </c>
      <c r="C29" s="58" t="s">
        <v>79</v>
      </c>
      <c r="D29" s="58"/>
      <c r="E29" s="58"/>
      <c r="F29" s="58"/>
      <c r="G29" s="58"/>
      <c r="H29" s="58"/>
      <c r="I29" s="58"/>
      <c r="J29" s="58"/>
      <c r="K29" s="58"/>
      <c r="L29" s="58"/>
      <c r="M29" s="58"/>
      <c r="N29" s="58"/>
      <c r="O29" s="58"/>
      <c r="P29" s="58"/>
      <c r="Q29" s="58"/>
      <c r="R29" s="58"/>
      <c r="S29" s="58"/>
      <c r="T29" s="96">
        <f>'申請額一覧（別紙１）'!T25</f>
        <v>1</v>
      </c>
      <c r="U29" s="103"/>
      <c r="V29" s="108" t="s">
        <v>32</v>
      </c>
      <c r="W29" s="113"/>
      <c r="X29" s="118">
        <f>'申請額一覧（別紙１）'!U25</f>
        <v>48000</v>
      </c>
      <c r="Y29" s="123"/>
      <c r="Z29" s="123"/>
      <c r="AA29" s="123"/>
      <c r="AB29" s="137" t="s">
        <v>153</v>
      </c>
    </row>
    <row r="30" spans="1:28" ht="18" customHeight="1">
      <c r="A30" s="26"/>
      <c r="B30" s="46">
        <v>7</v>
      </c>
      <c r="C30" s="58" t="s">
        <v>95</v>
      </c>
      <c r="D30" s="58"/>
      <c r="E30" s="58"/>
      <c r="F30" s="58"/>
      <c r="G30" s="58"/>
      <c r="H30" s="58"/>
      <c r="I30" s="58"/>
      <c r="J30" s="58"/>
      <c r="K30" s="58"/>
      <c r="L30" s="58"/>
      <c r="M30" s="58"/>
      <c r="N30" s="58"/>
      <c r="O30" s="58"/>
      <c r="P30" s="58"/>
      <c r="Q30" s="58"/>
      <c r="R30" s="58"/>
      <c r="S30" s="58"/>
      <c r="T30" s="96">
        <f>'申請額一覧（別紙１）'!T26</f>
        <v>0</v>
      </c>
      <c r="U30" s="103"/>
      <c r="V30" s="108" t="s">
        <v>32</v>
      </c>
      <c r="W30" s="113"/>
      <c r="X30" s="118">
        <f>'申請額一覧（別紙１）'!U26</f>
        <v>0</v>
      </c>
      <c r="Y30" s="123"/>
      <c r="Z30" s="123"/>
      <c r="AA30" s="123"/>
      <c r="AB30" s="137" t="s">
        <v>153</v>
      </c>
    </row>
    <row r="31" spans="1:28" ht="18" customHeight="1">
      <c r="A31" s="24" t="s">
        <v>36</v>
      </c>
      <c r="B31" s="41"/>
      <c r="C31" s="41"/>
      <c r="D31" s="41"/>
      <c r="E31" s="41"/>
      <c r="F31" s="41"/>
      <c r="G31" s="41"/>
      <c r="H31" s="41"/>
      <c r="I31" s="41"/>
      <c r="J31" s="41"/>
      <c r="K31" s="41"/>
      <c r="L31" s="41"/>
      <c r="M31" s="41"/>
      <c r="N31" s="41"/>
      <c r="O31" s="41"/>
      <c r="P31" s="41"/>
      <c r="Q31" s="41"/>
      <c r="R31" s="41"/>
      <c r="S31" s="89"/>
      <c r="T31" s="97">
        <f>SUM(T24:U30)</f>
        <v>3</v>
      </c>
      <c r="U31" s="104"/>
      <c r="V31" s="109" t="s">
        <v>32</v>
      </c>
      <c r="W31" s="114"/>
      <c r="X31" s="119">
        <f>SUM(X24:AA30)</f>
        <v>600000</v>
      </c>
      <c r="Y31" s="124"/>
      <c r="Z31" s="124"/>
      <c r="AA31" s="124"/>
      <c r="AB31" s="139" t="s">
        <v>153</v>
      </c>
    </row>
    <row r="32" spans="1:28" ht="18" customHeight="1">
      <c r="A32" s="27" t="s">
        <v>47</v>
      </c>
      <c r="B32" s="47">
        <v>8</v>
      </c>
      <c r="C32" s="57" t="s">
        <v>147</v>
      </c>
      <c r="D32" s="57"/>
      <c r="E32" s="57"/>
      <c r="F32" s="57"/>
      <c r="G32" s="57"/>
      <c r="H32" s="57"/>
      <c r="I32" s="57"/>
      <c r="J32" s="57"/>
      <c r="K32" s="57"/>
      <c r="L32" s="57"/>
      <c r="M32" s="57"/>
      <c r="N32" s="57"/>
      <c r="O32" s="57"/>
      <c r="P32" s="57"/>
      <c r="Q32" s="57"/>
      <c r="R32" s="57"/>
      <c r="S32" s="57"/>
      <c r="T32" s="95">
        <f>'申請額一覧（別紙１）'!T28</f>
        <v>1</v>
      </c>
      <c r="U32" s="102"/>
      <c r="V32" s="107" t="s">
        <v>32</v>
      </c>
      <c r="W32" s="112"/>
      <c r="X32" s="117">
        <f>'申請額一覧（別紙１）'!U28</f>
        <v>240000</v>
      </c>
      <c r="Y32" s="122"/>
      <c r="Z32" s="122"/>
      <c r="AA32" s="122"/>
      <c r="AB32" s="140" t="s">
        <v>153</v>
      </c>
    </row>
    <row r="33" spans="1:28" ht="18" customHeight="1">
      <c r="A33" s="28"/>
      <c r="B33" s="48">
        <v>9</v>
      </c>
      <c r="C33" s="23" t="s">
        <v>159</v>
      </c>
      <c r="D33" s="23"/>
      <c r="E33" s="23"/>
      <c r="F33" s="23"/>
      <c r="G33" s="23"/>
      <c r="H33" s="23"/>
      <c r="I33" s="23"/>
      <c r="J33" s="23"/>
      <c r="K33" s="23"/>
      <c r="L33" s="23"/>
      <c r="M33" s="23"/>
      <c r="N33" s="23"/>
      <c r="O33" s="23"/>
      <c r="P33" s="23"/>
      <c r="Q33" s="23"/>
      <c r="R33" s="23"/>
      <c r="S33" s="23"/>
      <c r="T33" s="98">
        <f>'申請額一覧（別紙１）'!T29</f>
        <v>0</v>
      </c>
      <c r="U33" s="105"/>
      <c r="V33" s="110" t="s">
        <v>32</v>
      </c>
      <c r="W33" s="115"/>
      <c r="X33" s="120">
        <f>'申請額一覧（別紙１）'!U29</f>
        <v>0</v>
      </c>
      <c r="Y33" s="125"/>
      <c r="Z33" s="125"/>
      <c r="AA33" s="125"/>
      <c r="AB33" s="141" t="s">
        <v>153</v>
      </c>
    </row>
    <row r="34" spans="1:28" ht="18" customHeight="1">
      <c r="A34" s="28"/>
      <c r="B34" s="49">
        <v>10</v>
      </c>
      <c r="C34" s="60" t="s">
        <v>63</v>
      </c>
      <c r="D34" s="63"/>
      <c r="E34" s="63"/>
      <c r="F34" s="63"/>
      <c r="G34" s="63"/>
      <c r="H34" s="63"/>
      <c r="I34" s="63"/>
      <c r="J34" s="63"/>
      <c r="K34" s="63"/>
      <c r="L34" s="63"/>
      <c r="M34" s="63"/>
      <c r="N34" s="63"/>
      <c r="O34" s="63"/>
      <c r="P34" s="63"/>
      <c r="Q34" s="63"/>
      <c r="R34" s="63"/>
      <c r="S34" s="57"/>
      <c r="T34" s="98">
        <f>'申請額一覧（別紙１）'!T30</f>
        <v>1</v>
      </c>
      <c r="U34" s="105"/>
      <c r="V34" s="107" t="s">
        <v>32</v>
      </c>
      <c r="W34" s="112"/>
      <c r="X34" s="120">
        <f>'申請額一覧（別紙１）'!U30</f>
        <v>60000</v>
      </c>
      <c r="Y34" s="125"/>
      <c r="Z34" s="125"/>
      <c r="AA34" s="125"/>
      <c r="AB34" s="136" t="s">
        <v>153</v>
      </c>
    </row>
    <row r="35" spans="1:28" ht="18" customHeight="1">
      <c r="A35" s="28"/>
      <c r="B35" s="49">
        <v>11</v>
      </c>
      <c r="C35" s="33" t="s">
        <v>187</v>
      </c>
      <c r="D35" s="63"/>
      <c r="E35" s="63"/>
      <c r="F35" s="63"/>
      <c r="G35" s="63"/>
      <c r="H35" s="63"/>
      <c r="I35" s="63"/>
      <c r="J35" s="63"/>
      <c r="K35" s="63"/>
      <c r="L35" s="63"/>
      <c r="M35" s="63"/>
      <c r="N35" s="63"/>
      <c r="O35" s="63"/>
      <c r="P35" s="63"/>
      <c r="Q35" s="63"/>
      <c r="R35" s="63"/>
      <c r="S35" s="57"/>
      <c r="T35" s="98">
        <f>'申請額一覧（別紙１）'!T31</f>
        <v>1</v>
      </c>
      <c r="U35" s="105"/>
      <c r="V35" s="107" t="s">
        <v>32</v>
      </c>
      <c r="W35" s="112"/>
      <c r="X35" s="120">
        <f>'申請額一覧（別紙１）'!U31</f>
        <v>60000</v>
      </c>
      <c r="Y35" s="125"/>
      <c r="Z35" s="125"/>
      <c r="AA35" s="125"/>
      <c r="AB35" s="136" t="s">
        <v>153</v>
      </c>
    </row>
    <row r="36" spans="1:28" ht="18" customHeight="1">
      <c r="A36" s="28"/>
      <c r="B36" s="49">
        <v>12</v>
      </c>
      <c r="C36" s="59" t="s">
        <v>164</v>
      </c>
      <c r="D36" s="59"/>
      <c r="E36" s="59"/>
      <c r="F36" s="59"/>
      <c r="G36" s="59"/>
      <c r="H36" s="59"/>
      <c r="I36" s="59"/>
      <c r="J36" s="59"/>
      <c r="K36" s="59"/>
      <c r="L36" s="59"/>
      <c r="M36" s="59"/>
      <c r="N36" s="59"/>
      <c r="O36" s="59"/>
      <c r="P36" s="59"/>
      <c r="Q36" s="59"/>
      <c r="R36" s="59"/>
      <c r="S36" s="58"/>
      <c r="T36" s="98">
        <f>'申請額一覧（別紙１）'!T32</f>
        <v>0</v>
      </c>
      <c r="U36" s="105"/>
      <c r="V36" s="108" t="s">
        <v>32</v>
      </c>
      <c r="W36" s="113"/>
      <c r="X36" s="120">
        <f>'申請額一覧（別紙１）'!U32</f>
        <v>0</v>
      </c>
      <c r="Y36" s="125"/>
      <c r="Z36" s="125"/>
      <c r="AA36" s="125"/>
      <c r="AB36" s="137" t="s">
        <v>153</v>
      </c>
    </row>
    <row r="37" spans="1:28" ht="18" customHeight="1">
      <c r="A37" s="28"/>
      <c r="B37" s="49">
        <v>13</v>
      </c>
      <c r="C37" s="59" t="s">
        <v>165</v>
      </c>
      <c r="D37" s="59"/>
      <c r="E37" s="59"/>
      <c r="F37" s="59"/>
      <c r="G37" s="59"/>
      <c r="H37" s="59"/>
      <c r="I37" s="59"/>
      <c r="J37" s="59"/>
      <c r="K37" s="59"/>
      <c r="L37" s="59"/>
      <c r="M37" s="59"/>
      <c r="N37" s="59"/>
      <c r="O37" s="59"/>
      <c r="P37" s="59"/>
      <c r="Q37" s="59"/>
      <c r="R37" s="59"/>
      <c r="S37" s="58"/>
      <c r="T37" s="98">
        <f>'申請額一覧（別紙１）'!T33</f>
        <v>1</v>
      </c>
      <c r="U37" s="105"/>
      <c r="V37" s="108" t="s">
        <v>32</v>
      </c>
      <c r="W37" s="113"/>
      <c r="X37" s="120">
        <f>'申請額一覧（別紙１）'!U33</f>
        <v>90000</v>
      </c>
      <c r="Y37" s="125"/>
      <c r="Z37" s="125"/>
      <c r="AA37" s="125"/>
      <c r="AB37" s="137" t="s">
        <v>153</v>
      </c>
    </row>
    <row r="38" spans="1:28" ht="18" customHeight="1">
      <c r="A38" s="28"/>
      <c r="B38" s="49">
        <v>14</v>
      </c>
      <c r="C38" s="59" t="s">
        <v>18</v>
      </c>
      <c r="D38" s="59"/>
      <c r="E38" s="59"/>
      <c r="F38" s="59"/>
      <c r="G38" s="59"/>
      <c r="H38" s="59"/>
      <c r="I38" s="59"/>
      <c r="J38" s="59"/>
      <c r="K38" s="59"/>
      <c r="L38" s="59"/>
      <c r="M38" s="59"/>
      <c r="N38" s="59"/>
      <c r="O38" s="59"/>
      <c r="P38" s="59"/>
      <c r="Q38" s="59"/>
      <c r="R38" s="59"/>
      <c r="S38" s="58"/>
      <c r="T38" s="98">
        <f>'申請額一覧（別紙１）'!T34</f>
        <v>1</v>
      </c>
      <c r="U38" s="105"/>
      <c r="V38" s="108" t="s">
        <v>32</v>
      </c>
      <c r="W38" s="113"/>
      <c r="X38" s="120">
        <f>'申請額一覧（別紙１）'!U34</f>
        <v>27500</v>
      </c>
      <c r="Y38" s="125"/>
      <c r="Z38" s="125"/>
      <c r="AA38" s="125"/>
      <c r="AB38" s="137" t="s">
        <v>153</v>
      </c>
    </row>
    <row r="39" spans="1:28" ht="18" customHeight="1">
      <c r="A39" s="29"/>
      <c r="B39" s="49">
        <v>15</v>
      </c>
      <c r="C39" s="59" t="s">
        <v>155</v>
      </c>
      <c r="D39" s="59"/>
      <c r="E39" s="59"/>
      <c r="F39" s="59"/>
      <c r="G39" s="59"/>
      <c r="H39" s="59"/>
      <c r="I39" s="59"/>
      <c r="J39" s="59"/>
      <c r="K39" s="59"/>
      <c r="L39" s="59"/>
      <c r="M39" s="59"/>
      <c r="N39" s="59"/>
      <c r="O39" s="59"/>
      <c r="P39" s="59"/>
      <c r="Q39" s="59"/>
      <c r="R39" s="59"/>
      <c r="S39" s="58"/>
      <c r="T39" s="96">
        <f>'申請額一覧（別紙１）'!T35</f>
        <v>1</v>
      </c>
      <c r="U39" s="103"/>
      <c r="V39" s="108" t="s">
        <v>32</v>
      </c>
      <c r="W39" s="113"/>
      <c r="X39" s="118">
        <f>'申請額一覧（別紙１）'!U35</f>
        <v>30000</v>
      </c>
      <c r="Y39" s="123"/>
      <c r="Z39" s="123"/>
      <c r="AA39" s="123"/>
      <c r="AB39" s="137" t="s">
        <v>153</v>
      </c>
    </row>
    <row r="40" spans="1:28" ht="18" customHeight="1">
      <c r="A40" s="24" t="s">
        <v>36</v>
      </c>
      <c r="B40" s="41"/>
      <c r="C40" s="41"/>
      <c r="D40" s="41"/>
      <c r="E40" s="41"/>
      <c r="F40" s="41"/>
      <c r="G40" s="41"/>
      <c r="H40" s="41"/>
      <c r="I40" s="41"/>
      <c r="J40" s="41"/>
      <c r="K40" s="41"/>
      <c r="L40" s="41"/>
      <c r="M40" s="41"/>
      <c r="N40" s="41"/>
      <c r="O40" s="41"/>
      <c r="P40" s="41"/>
      <c r="Q40" s="41"/>
      <c r="R40" s="41"/>
      <c r="S40" s="89"/>
      <c r="T40" s="97">
        <f>SUM(T32:U39)</f>
        <v>6</v>
      </c>
      <c r="U40" s="104"/>
      <c r="V40" s="109" t="s">
        <v>32</v>
      </c>
      <c r="W40" s="114"/>
      <c r="X40" s="119">
        <f>SUM(X32:AA39)</f>
        <v>507500</v>
      </c>
      <c r="Y40" s="124"/>
      <c r="Z40" s="124"/>
      <c r="AA40" s="124"/>
      <c r="AB40" s="139" t="s">
        <v>153</v>
      </c>
    </row>
    <row r="41" spans="1:28" ht="18" customHeight="1">
      <c r="A41" s="30" t="s">
        <v>52</v>
      </c>
      <c r="B41" s="50"/>
      <c r="C41" s="50"/>
      <c r="D41" s="50"/>
      <c r="E41" s="50"/>
      <c r="F41" s="50"/>
      <c r="G41" s="50"/>
      <c r="H41" s="50"/>
      <c r="I41" s="50"/>
      <c r="J41" s="50"/>
      <c r="K41" s="50"/>
      <c r="L41" s="50"/>
      <c r="M41" s="50"/>
      <c r="N41" s="50"/>
      <c r="O41" s="50"/>
      <c r="P41" s="50"/>
      <c r="Q41" s="50"/>
      <c r="R41" s="50"/>
      <c r="S41" s="92"/>
      <c r="T41" s="99">
        <f>SUM(T31,T40)</f>
        <v>9</v>
      </c>
      <c r="U41" s="106"/>
      <c r="V41" s="109" t="s">
        <v>32</v>
      </c>
      <c r="W41" s="114"/>
      <c r="X41" s="121">
        <f>SUM(X31,X40)</f>
        <v>1107500</v>
      </c>
      <c r="Y41" s="126"/>
      <c r="Z41" s="126"/>
      <c r="AA41" s="126"/>
      <c r="AB41" s="142" t="s">
        <v>153</v>
      </c>
    </row>
    <row r="42" spans="1:28">
      <c r="A42" s="3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1:28">
      <c r="A43" s="32" t="s">
        <v>61</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row>
    <row r="44" spans="1:28">
      <c r="A44" s="32" t="s">
        <v>73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row>
    <row r="45" spans="1:28">
      <c r="A45" s="33" t="s">
        <v>75</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row>
    <row r="46" spans="1:28">
      <c r="A46" s="33"/>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sheetData>
  <mergeCells count="98">
    <mergeCell ref="A3:AB3"/>
    <mergeCell ref="T5:U5"/>
    <mergeCell ref="W5:X5"/>
    <mergeCell ref="Z5:AA5"/>
    <mergeCell ref="A6:G6"/>
    <mergeCell ref="A8:AB8"/>
    <mergeCell ref="B10:D10"/>
    <mergeCell ref="E10:AB10"/>
    <mergeCell ref="B11:D11"/>
    <mergeCell ref="E11:AB11"/>
    <mergeCell ref="B12:I12"/>
    <mergeCell ref="J12:L12"/>
    <mergeCell ref="M12:Q12"/>
    <mergeCell ref="R12:T12"/>
    <mergeCell ref="U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H17:I17"/>
    <mergeCell ref="K17:M17"/>
    <mergeCell ref="E18:AB18"/>
    <mergeCell ref="A20:F20"/>
    <mergeCell ref="G20:K20"/>
    <mergeCell ref="A23:S23"/>
    <mergeCell ref="T23:W23"/>
    <mergeCell ref="X23:AB23"/>
    <mergeCell ref="T24:U24"/>
    <mergeCell ref="V24:W24"/>
    <mergeCell ref="X24:AA24"/>
    <mergeCell ref="T25:U25"/>
    <mergeCell ref="V25:W25"/>
    <mergeCell ref="X25:AA25"/>
    <mergeCell ref="T26:U26"/>
    <mergeCell ref="V26:W26"/>
    <mergeCell ref="X26:AA26"/>
    <mergeCell ref="T27:U27"/>
    <mergeCell ref="V27:W27"/>
    <mergeCell ref="X27:AA27"/>
    <mergeCell ref="T28:U28"/>
    <mergeCell ref="V28:W28"/>
    <mergeCell ref="X28:AA28"/>
    <mergeCell ref="T29:U29"/>
    <mergeCell ref="V29:W29"/>
    <mergeCell ref="X29:AA29"/>
    <mergeCell ref="T30:U30"/>
    <mergeCell ref="V30:W30"/>
    <mergeCell ref="X30:AA30"/>
    <mergeCell ref="A31:S31"/>
    <mergeCell ref="T31:U31"/>
    <mergeCell ref="V31:W31"/>
    <mergeCell ref="X31:AA31"/>
    <mergeCell ref="T32:U32"/>
    <mergeCell ref="V32:W32"/>
    <mergeCell ref="X32:AA32"/>
    <mergeCell ref="T33:U33"/>
    <mergeCell ref="V33:W33"/>
    <mergeCell ref="X33:AA33"/>
    <mergeCell ref="T34:U34"/>
    <mergeCell ref="V34:W34"/>
    <mergeCell ref="X34:AA34"/>
    <mergeCell ref="T35:U35"/>
    <mergeCell ref="V35:W35"/>
    <mergeCell ref="X35:AA35"/>
    <mergeCell ref="T36:U36"/>
    <mergeCell ref="V36:W36"/>
    <mergeCell ref="X36:AA36"/>
    <mergeCell ref="T37:U37"/>
    <mergeCell ref="V37:W37"/>
    <mergeCell ref="X37:AA37"/>
    <mergeCell ref="T38:U38"/>
    <mergeCell ref="V38:W38"/>
    <mergeCell ref="X38:AA38"/>
    <mergeCell ref="T39:U39"/>
    <mergeCell ref="V39:W39"/>
    <mergeCell ref="X39:AA39"/>
    <mergeCell ref="A40:S40"/>
    <mergeCell ref="T40:U40"/>
    <mergeCell ref="V40:W40"/>
    <mergeCell ref="X40:AA40"/>
    <mergeCell ref="A41:S41"/>
    <mergeCell ref="T41:U41"/>
    <mergeCell ref="V41:W41"/>
    <mergeCell ref="X41:AA41"/>
    <mergeCell ref="B13:D14"/>
    <mergeCell ref="B17:D18"/>
    <mergeCell ref="A10:A18"/>
    <mergeCell ref="A24:A30"/>
    <mergeCell ref="A32:A39"/>
  </mergeCells>
  <phoneticPr fontId="3" type="Hiragana"/>
  <conditionalFormatting sqref="T5:U5">
    <cfRule type="containsBlanks" dxfId="182" priority="1">
      <formula>LEN(TRIM(T5))=0</formula>
    </cfRule>
  </conditionalFormatting>
  <conditionalFormatting sqref="W5:X5 Z5:AA5 E10:AB11 M12:Q12 U12:AB12 H13:I13 K13:M13 E14:AB14 M15:Q16 U15:AB16 H17:I17 K17:M17 E18:AB18">
    <cfRule type="containsBlanks" dxfId="181" priority="2">
      <formula>LEN(TRIM(E5))=0</formula>
    </cfRule>
  </conditionalFormatting>
  <dataValidations count="2">
    <dataValidation imeMode="disabled" allowBlank="1" showDropDown="0" showInputMessage="1" showErrorMessage="1" sqref="T5:U5 U16:AB16 K13:M13 W5:X5 Z5:AA5 H13:I13 M16:Q16 K17:M17 H17:I17"/>
    <dataValidation imeMode="fullKatakana" allowBlank="1" showDropDown="0" showInputMessage="1" showErrorMessage="1" sqref="E10:AB10"/>
  </dataValidations>
  <pageMargins left="0.7" right="0.7" top="0.75" bottom="0.75" header="0.3" footer="0.3"/>
  <pageSetup paperSize="9" scale="9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Y23"/>
  <sheetViews>
    <sheetView workbookViewId="0">
      <selection activeCell="AE8" sqref="AE8"/>
    </sheetView>
  </sheetViews>
  <sheetFormatPr defaultRowHeight="13.5"/>
  <cols>
    <col min="1" max="16384" width="3.625" customWidth="1"/>
  </cols>
  <sheetData>
    <row r="1" spans="1:25" ht="18.75">
      <c r="A1" s="408" t="s">
        <v>107</v>
      </c>
      <c r="B1" s="408"/>
      <c r="C1" s="408"/>
      <c r="D1" s="408"/>
      <c r="E1" s="408"/>
      <c r="F1" s="408"/>
      <c r="G1" s="408"/>
      <c r="H1" s="408"/>
      <c r="I1" s="408"/>
      <c r="J1" s="408"/>
      <c r="K1" s="408"/>
      <c r="L1" s="408"/>
      <c r="M1" s="408"/>
      <c r="N1" s="408"/>
      <c r="O1" s="408"/>
      <c r="P1" s="408"/>
      <c r="Q1" s="408"/>
      <c r="R1" s="408"/>
      <c r="S1" s="408"/>
      <c r="T1" s="408"/>
      <c r="U1" s="408"/>
      <c r="V1" s="408"/>
      <c r="W1" s="408"/>
      <c r="X1" s="408"/>
      <c r="Y1" s="408"/>
    </row>
    <row r="2" spans="1:25" ht="26.25" customHeight="1">
      <c r="A2" s="409"/>
      <c r="B2" s="409"/>
      <c r="C2" s="409"/>
      <c r="D2" s="409"/>
      <c r="E2" s="409"/>
      <c r="F2" s="409"/>
      <c r="G2" s="409"/>
      <c r="H2" s="409"/>
      <c r="I2" s="409"/>
      <c r="J2" s="409"/>
      <c r="K2" s="409"/>
    </row>
    <row r="3" spans="1:25" ht="26.25" customHeight="1">
      <c r="A3" s="410" t="s">
        <v>110</v>
      </c>
    </row>
    <row r="4" spans="1:25" ht="26.25" customHeight="1">
      <c r="A4" s="410"/>
    </row>
    <row r="5" spans="1:25" ht="28.5" customHeight="1">
      <c r="A5" s="411" t="s">
        <v>25</v>
      </c>
      <c r="B5" s="413"/>
      <c r="C5" s="413"/>
      <c r="D5" s="413"/>
      <c r="E5" s="413"/>
      <c r="F5" s="413"/>
      <c r="G5" s="413"/>
      <c r="H5" s="413"/>
      <c r="I5" s="413"/>
      <c r="J5" s="413"/>
      <c r="K5" s="413"/>
      <c r="L5" s="413"/>
      <c r="M5" s="413"/>
      <c r="N5" s="413"/>
      <c r="O5" s="413"/>
      <c r="P5" s="413"/>
      <c r="Q5" s="413"/>
      <c r="R5" s="413"/>
      <c r="S5" s="413"/>
      <c r="T5" s="413"/>
      <c r="U5" s="413"/>
      <c r="V5" s="413"/>
      <c r="W5" s="413"/>
      <c r="X5" s="413"/>
      <c r="Y5" s="413"/>
    </row>
    <row r="6" spans="1:25" ht="28.5" customHeight="1">
      <c r="A6" s="410" t="s">
        <v>156</v>
      </c>
    </row>
    <row r="7" spans="1:25" ht="26.25" customHeight="1">
      <c r="A7" s="410"/>
    </row>
    <row r="8" spans="1:25" ht="26.25" customHeight="1">
      <c r="A8" s="410" t="s">
        <v>108</v>
      </c>
    </row>
    <row r="9" spans="1:25" ht="26.25" customHeight="1">
      <c r="A9" s="410"/>
      <c r="B9" s="414" t="s">
        <v>3</v>
      </c>
      <c r="C9" s="414"/>
      <c r="D9" s="414"/>
      <c r="E9" s="415"/>
      <c r="F9" s="415"/>
      <c r="G9" s="415"/>
      <c r="H9" s="415"/>
      <c r="I9" s="415"/>
      <c r="J9" s="415"/>
      <c r="K9" s="415"/>
      <c r="L9" s="415"/>
      <c r="M9" s="415"/>
      <c r="N9" s="415"/>
      <c r="O9" s="415"/>
      <c r="P9" s="415"/>
      <c r="Q9" s="415"/>
      <c r="R9" s="415"/>
      <c r="S9" s="415"/>
      <c r="T9" s="415"/>
      <c r="U9" s="415"/>
      <c r="V9" s="415"/>
      <c r="W9" s="415"/>
      <c r="X9" s="415"/>
      <c r="Y9" s="415"/>
    </row>
    <row r="10" spans="1:25" ht="26.25" customHeight="1">
      <c r="A10" s="410"/>
      <c r="B10" s="414" t="s">
        <v>111</v>
      </c>
      <c r="C10" s="414"/>
      <c r="D10" s="414"/>
      <c r="E10" s="415"/>
      <c r="F10" s="415"/>
      <c r="G10" s="415"/>
      <c r="H10" s="415"/>
      <c r="I10" s="415"/>
      <c r="J10" s="415"/>
      <c r="K10" s="415"/>
      <c r="L10" s="415"/>
      <c r="M10" s="415"/>
      <c r="N10" s="415"/>
      <c r="O10" s="415"/>
      <c r="P10" s="415"/>
      <c r="Q10" s="415"/>
      <c r="R10" s="415"/>
      <c r="S10" s="415"/>
      <c r="T10" s="415"/>
      <c r="U10" s="415"/>
      <c r="V10" s="415"/>
      <c r="W10" s="415"/>
      <c r="X10" s="415"/>
      <c r="Y10" s="415"/>
    </row>
    <row r="11" spans="1:25" ht="26.25" customHeight="1">
      <c r="A11" s="410"/>
      <c r="B11" s="414" t="s">
        <v>112</v>
      </c>
      <c r="C11" s="414"/>
      <c r="D11" s="414"/>
      <c r="E11" s="415"/>
      <c r="F11" s="415"/>
      <c r="G11" s="415"/>
      <c r="H11" s="415"/>
      <c r="I11" s="415"/>
      <c r="J11" s="415"/>
      <c r="K11" s="415"/>
      <c r="L11" s="415"/>
      <c r="M11" s="415"/>
      <c r="N11" s="415"/>
      <c r="O11" s="415"/>
      <c r="P11" s="415"/>
      <c r="Q11" s="415"/>
      <c r="R11" s="415"/>
      <c r="S11" s="415"/>
      <c r="T11" s="415"/>
      <c r="U11" s="415"/>
      <c r="V11" s="415"/>
      <c r="W11" s="415"/>
      <c r="X11" s="415"/>
      <c r="Y11" s="415"/>
    </row>
    <row r="12" spans="1:25" ht="26.25" customHeight="1">
      <c r="A12" s="410"/>
      <c r="E12" s="416"/>
      <c r="F12" s="416"/>
      <c r="G12" s="416"/>
      <c r="H12" s="416"/>
      <c r="I12" s="416"/>
      <c r="J12" s="416"/>
      <c r="K12" s="416"/>
      <c r="L12" s="416"/>
      <c r="M12" s="416"/>
      <c r="N12" s="416"/>
      <c r="O12" s="416"/>
      <c r="P12" s="416"/>
      <c r="Q12" s="416"/>
      <c r="R12" s="416"/>
      <c r="S12" s="416"/>
      <c r="T12" s="416"/>
      <c r="U12" s="416"/>
      <c r="V12" s="416"/>
      <c r="W12" s="416"/>
      <c r="X12" s="416"/>
      <c r="Y12" s="416"/>
    </row>
    <row r="13" spans="1:25" ht="26.25" customHeight="1">
      <c r="A13" s="410" t="s">
        <v>109</v>
      </c>
      <c r="E13" s="416"/>
      <c r="F13" s="416"/>
      <c r="G13" s="416"/>
      <c r="H13" s="416"/>
      <c r="I13" s="416"/>
      <c r="J13" s="416"/>
      <c r="K13" s="416"/>
      <c r="L13" s="416"/>
      <c r="M13" s="416"/>
      <c r="N13" s="416"/>
      <c r="O13" s="416"/>
      <c r="P13" s="416"/>
      <c r="Q13" s="416"/>
      <c r="R13" s="416"/>
      <c r="S13" s="416"/>
      <c r="T13" s="416"/>
      <c r="U13" s="416"/>
      <c r="V13" s="416"/>
      <c r="W13" s="416"/>
      <c r="X13" s="416"/>
      <c r="Y13" s="416"/>
    </row>
    <row r="14" spans="1:25" ht="26.25" customHeight="1">
      <c r="A14" s="410"/>
      <c r="B14" s="414" t="s">
        <v>3</v>
      </c>
      <c r="C14" s="414"/>
      <c r="D14" s="414"/>
      <c r="E14" s="415"/>
      <c r="F14" s="415"/>
      <c r="G14" s="415"/>
      <c r="H14" s="415"/>
      <c r="I14" s="415"/>
      <c r="J14" s="415"/>
      <c r="K14" s="415"/>
      <c r="L14" s="415"/>
      <c r="M14" s="415"/>
      <c r="N14" s="415"/>
      <c r="O14" s="415"/>
      <c r="P14" s="415"/>
      <c r="Q14" s="415"/>
      <c r="R14" s="415"/>
      <c r="S14" s="415"/>
      <c r="T14" s="415"/>
      <c r="U14" s="415"/>
      <c r="V14" s="415"/>
      <c r="W14" s="415"/>
      <c r="X14" s="415"/>
      <c r="Y14" s="415"/>
    </row>
    <row r="15" spans="1:25" ht="26.25" customHeight="1">
      <c r="A15" s="410"/>
      <c r="B15" s="414" t="s">
        <v>111</v>
      </c>
      <c r="C15" s="414"/>
      <c r="D15" s="414"/>
      <c r="E15" s="415"/>
      <c r="F15" s="415"/>
      <c r="G15" s="415"/>
      <c r="H15" s="415"/>
      <c r="I15" s="415"/>
      <c r="J15" s="415"/>
      <c r="K15" s="415"/>
      <c r="L15" s="415"/>
      <c r="M15" s="415"/>
      <c r="N15" s="415"/>
      <c r="O15" s="415"/>
      <c r="P15" s="415"/>
      <c r="Q15" s="415"/>
      <c r="R15" s="415"/>
      <c r="S15" s="415"/>
      <c r="T15" s="415"/>
      <c r="U15" s="415"/>
      <c r="V15" s="415"/>
      <c r="W15" s="415"/>
      <c r="X15" s="415"/>
      <c r="Y15" s="415"/>
    </row>
    <row r="16" spans="1:25" ht="26.25" customHeight="1">
      <c r="A16" s="410"/>
      <c r="B16" s="414" t="s">
        <v>112</v>
      </c>
      <c r="C16" s="414"/>
      <c r="D16" s="414"/>
      <c r="E16" s="415"/>
      <c r="F16" s="415"/>
      <c r="G16" s="415"/>
      <c r="H16" s="415"/>
      <c r="I16" s="415"/>
      <c r="J16" s="415"/>
      <c r="K16" s="415"/>
      <c r="L16" s="415"/>
      <c r="M16" s="415"/>
      <c r="N16" s="415"/>
      <c r="O16" s="415"/>
      <c r="P16" s="415"/>
      <c r="Q16" s="415"/>
      <c r="R16" s="415"/>
      <c r="S16" s="415"/>
      <c r="T16" s="415"/>
      <c r="U16" s="415"/>
      <c r="V16" s="415"/>
      <c r="W16" s="415"/>
      <c r="X16" s="415"/>
      <c r="Y16" s="415"/>
    </row>
    <row r="17" spans="1:25" ht="26.25" customHeight="1">
      <c r="A17" s="410"/>
    </row>
    <row r="18" spans="1:25" ht="26.25" customHeight="1">
      <c r="A18" s="410"/>
    </row>
    <row r="19" spans="1:25" ht="26.25" customHeight="1">
      <c r="A19" s="412"/>
      <c r="K19" s="417" t="s">
        <v>114</v>
      </c>
      <c r="L19" s="417"/>
      <c r="N19" t="s">
        <v>115</v>
      </c>
      <c r="P19" t="s">
        <v>100</v>
      </c>
      <c r="R19" t="s">
        <v>116</v>
      </c>
      <c r="S19" s="388"/>
    </row>
    <row r="20" spans="1:25" ht="26.25" customHeight="1">
      <c r="A20" s="410"/>
    </row>
    <row r="21" spans="1:25" ht="26.25" customHeight="1">
      <c r="A21" s="410"/>
      <c r="K21" s="414" t="s">
        <v>3</v>
      </c>
      <c r="L21" s="414"/>
      <c r="M21" s="414"/>
      <c r="N21" s="415"/>
      <c r="O21" s="415"/>
      <c r="P21" s="415"/>
      <c r="Q21" s="415"/>
      <c r="R21" s="415"/>
      <c r="S21" s="415"/>
      <c r="T21" s="415"/>
      <c r="U21" s="415"/>
      <c r="V21" s="415"/>
      <c r="W21" s="415"/>
      <c r="X21" s="415"/>
      <c r="Y21" s="415"/>
    </row>
    <row r="22" spans="1:25" ht="26.25" customHeight="1">
      <c r="A22" s="410"/>
      <c r="K22" s="414" t="s">
        <v>111</v>
      </c>
      <c r="L22" s="414"/>
      <c r="M22" s="414"/>
      <c r="N22" s="415"/>
      <c r="O22" s="415"/>
      <c r="P22" s="415"/>
      <c r="Q22" s="415"/>
      <c r="R22" s="415"/>
      <c r="S22" s="415"/>
      <c r="T22" s="415"/>
      <c r="U22" s="415"/>
      <c r="V22" s="415"/>
      <c r="W22" s="415"/>
      <c r="X22" s="415"/>
      <c r="Y22" s="415"/>
    </row>
    <row r="23" spans="1:25" ht="26.25" customHeight="1">
      <c r="A23" s="410"/>
      <c r="K23" s="414" t="s">
        <v>112</v>
      </c>
      <c r="L23" s="414"/>
      <c r="M23" s="414"/>
      <c r="N23" s="415"/>
      <c r="O23" s="415"/>
      <c r="P23" s="415"/>
      <c r="Q23" s="415"/>
      <c r="R23" s="415"/>
      <c r="S23" s="415"/>
      <c r="T23" s="415"/>
      <c r="U23" s="415"/>
      <c r="V23" s="415"/>
      <c r="W23" s="415"/>
      <c r="X23" s="415"/>
      <c r="Y23" s="415"/>
    </row>
  </sheetData>
  <mergeCells count="20">
    <mergeCell ref="A1:Y1"/>
    <mergeCell ref="B9:D9"/>
    <mergeCell ref="E9:Y9"/>
    <mergeCell ref="B10:D10"/>
    <mergeCell ref="E10:Y10"/>
    <mergeCell ref="B11:D11"/>
    <mergeCell ref="E11:Y11"/>
    <mergeCell ref="B14:D14"/>
    <mergeCell ref="E14:Y14"/>
    <mergeCell ref="B15:D15"/>
    <mergeCell ref="E15:Y15"/>
    <mergeCell ref="B16:D16"/>
    <mergeCell ref="E16:Y16"/>
    <mergeCell ref="K19:L19"/>
    <mergeCell ref="K21:M21"/>
    <mergeCell ref="N21:Y21"/>
    <mergeCell ref="K22:M22"/>
    <mergeCell ref="N22:Y22"/>
    <mergeCell ref="K23:M23"/>
    <mergeCell ref="N23:Y23"/>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C40"/>
  <sheetViews>
    <sheetView showZeros="0" view="pageBreakPreview" zoomScale="70" zoomScaleSheetLayoutView="70" workbookViewId="0">
      <pane xSplit="3" ySplit="3" topLeftCell="D4" activePane="bottomRight" state="frozen"/>
      <selection pane="topRight"/>
      <selection pane="bottomLeft"/>
      <selection pane="bottomRight" activeCell="D17" sqref="D17"/>
    </sheetView>
  </sheetViews>
  <sheetFormatPr defaultRowHeight="13.5"/>
  <cols>
    <col min="1" max="1" width="2" customWidth="1"/>
    <col min="3" max="4" width="25.625" customWidth="1"/>
    <col min="5" max="5" width="11.25" customWidth="1"/>
    <col min="6" max="6" width="17.125" bestFit="1" customWidth="1"/>
    <col min="7" max="7" width="38.75" customWidth="1"/>
    <col min="8" max="8" width="33.5" customWidth="1"/>
    <col min="9" max="10" width="13" customWidth="1"/>
    <col min="16" max="16" width="11.375" customWidth="1"/>
    <col min="19" max="19" width="48.625" bestFit="1" customWidth="1"/>
    <col min="20" max="21" width="9" customWidth="1"/>
  </cols>
  <sheetData>
    <row r="1" spans="1:16">
      <c r="A1" s="1" t="s">
        <v>76</v>
      </c>
      <c r="B1" s="1"/>
      <c r="C1" s="1"/>
      <c r="D1" s="1"/>
      <c r="E1" s="1"/>
      <c r="F1" s="1"/>
      <c r="G1" s="1"/>
      <c r="H1" s="1"/>
      <c r="I1" s="1"/>
      <c r="J1" s="1"/>
      <c r="K1" s="1"/>
      <c r="L1" s="1"/>
      <c r="M1" s="161"/>
      <c r="N1" s="161"/>
      <c r="O1" s="161"/>
      <c r="P1" s="167"/>
    </row>
    <row r="2" spans="1:16" ht="14.25">
      <c r="A2" s="1"/>
      <c r="B2" s="143"/>
      <c r="C2" s="143"/>
      <c r="D2" s="1"/>
      <c r="E2" s="1"/>
      <c r="F2" s="1"/>
      <c r="G2" s="1"/>
      <c r="H2" s="1"/>
      <c r="I2" s="1"/>
      <c r="J2" s="1"/>
      <c r="K2" s="1"/>
      <c r="L2" s="1"/>
      <c r="M2" s="1"/>
      <c r="N2" s="1"/>
      <c r="O2" s="1"/>
      <c r="P2" s="1"/>
    </row>
    <row r="3" spans="1:16" ht="41.25" customHeight="1">
      <c r="A3" s="1"/>
      <c r="B3" s="144" t="s">
        <v>41</v>
      </c>
      <c r="C3" s="146" t="s">
        <v>9</v>
      </c>
      <c r="D3" s="150" t="s">
        <v>20</v>
      </c>
      <c r="E3" s="152" t="s">
        <v>166</v>
      </c>
      <c r="F3" s="152" t="s">
        <v>38</v>
      </c>
      <c r="G3" s="155" t="s">
        <v>1</v>
      </c>
      <c r="H3" s="155" t="s">
        <v>0</v>
      </c>
      <c r="I3" s="152" t="s">
        <v>89</v>
      </c>
      <c r="J3" s="152" t="s">
        <v>91</v>
      </c>
      <c r="K3" s="152" t="s">
        <v>94</v>
      </c>
      <c r="L3" s="152" t="s">
        <v>96</v>
      </c>
      <c r="M3" s="155" t="s">
        <v>54</v>
      </c>
      <c r="N3" s="152" t="s">
        <v>98</v>
      </c>
      <c r="O3" s="163" t="s">
        <v>99</v>
      </c>
      <c r="P3" s="168" t="s">
        <v>28</v>
      </c>
    </row>
    <row r="4" spans="1:16" ht="43.5" customHeight="1">
      <c r="A4" s="1"/>
      <c r="B4" s="145">
        <f t="shared" ref="B4:B18" si="0">ROW()-3</f>
        <v>1</v>
      </c>
      <c r="C4" s="147" t="str">
        <f>IF(施設１!N4="","",総括表!E11)</f>
        <v>社会福祉法人　秋田県庁障害福祉課</v>
      </c>
      <c r="D4" s="151" t="str">
        <f>施設１!N4</f>
        <v>障害者支援施設ＡＡＡＡＡ</v>
      </c>
      <c r="E4" s="153" t="str">
        <f>施設１!N3</f>
        <v>0511111111</v>
      </c>
      <c r="F4" s="154">
        <f>IF(施設１!AK4="","",施設１!AK4)</f>
        <v>38808</v>
      </c>
      <c r="G4" s="156" t="str">
        <f>施設１!N5</f>
        <v>施設入所支援</v>
      </c>
      <c r="H4" s="156" t="str">
        <f>施設１!N7</f>
        <v>秋田市○○○○１－１</v>
      </c>
      <c r="I4" s="158">
        <f>施設１!AH5</f>
        <v>36</v>
      </c>
      <c r="J4" s="158">
        <f>施設１!AM5</f>
        <v>0</v>
      </c>
      <c r="K4" s="159">
        <f>IF(施設１!N4="","",施設１!K18)</f>
        <v>12000</v>
      </c>
      <c r="L4" s="159">
        <f>IF(施設１!N4="","",施設１!K21)</f>
        <v>6000</v>
      </c>
      <c r="M4" s="159">
        <f>IF(施設１!N4="","",I4*K4+J4*L4)</f>
        <v>432000</v>
      </c>
      <c r="N4" s="162">
        <f>施設１!Y18</f>
        <v>12</v>
      </c>
      <c r="O4" s="164">
        <f>施設１!Y21</f>
        <v>0</v>
      </c>
      <c r="P4" s="169">
        <f>IF(施設１!N4="","",施設１!AJ24)</f>
        <v>432000</v>
      </c>
    </row>
    <row r="5" spans="1:16" ht="43.5" customHeight="1">
      <c r="A5" s="1"/>
      <c r="B5" s="145">
        <f t="shared" si="0"/>
        <v>2</v>
      </c>
      <c r="C5" s="147" t="str">
        <f>IF(施設２!N4="","",総括表!E11)</f>
        <v>社会福祉法人　秋田県庁障害福祉課</v>
      </c>
      <c r="D5" s="151" t="str">
        <f>施設２!N4</f>
        <v>障害者支援施設ＡＡＡＡＡ</v>
      </c>
      <c r="E5" s="153" t="str">
        <f>施設２!N3</f>
        <v>0511111111</v>
      </c>
      <c r="F5" s="154">
        <f>IF(施設２!AK4="","",施設２!AK4)</f>
        <v>38808</v>
      </c>
      <c r="G5" s="156" t="str">
        <f>施設２!N5</f>
        <v>生活介護</v>
      </c>
      <c r="H5" s="156" t="str">
        <f>施設２!N7</f>
        <v>秋田市○○○○１－１</v>
      </c>
      <c r="I5" s="158">
        <f>施設２!AH5</f>
        <v>0</v>
      </c>
      <c r="J5" s="158">
        <f>施設２!AM5</f>
        <v>40</v>
      </c>
      <c r="K5" s="159">
        <f>IF(施設２!N4="","",施設２!K18)</f>
        <v>12000</v>
      </c>
      <c r="L5" s="159">
        <f>IF(施設２!N4="","",施設２!K21)</f>
        <v>6000</v>
      </c>
      <c r="M5" s="159">
        <f>IF(施設２!N4="","",I5*K5+J5*L5)</f>
        <v>240000</v>
      </c>
      <c r="N5" s="162">
        <f>施設２!Y18</f>
        <v>0</v>
      </c>
      <c r="O5" s="164">
        <f>施設２!Y21</f>
        <v>12</v>
      </c>
      <c r="P5" s="169">
        <f>IF(施設２!N4="","",施設２!AJ24)</f>
        <v>240000</v>
      </c>
    </row>
    <row r="6" spans="1:16" ht="43.5" customHeight="1">
      <c r="A6" s="1"/>
      <c r="B6" s="145">
        <f t="shared" si="0"/>
        <v>3</v>
      </c>
      <c r="C6" s="147" t="str">
        <f>IF(施設３!N4="","",総括表!E11)</f>
        <v>社会福祉法人　秋田県庁障害福祉課</v>
      </c>
      <c r="D6" s="151" t="str">
        <f>施設３!N4</f>
        <v>障害者支援施設ＡＡＡＡＡ</v>
      </c>
      <c r="E6" s="153" t="str">
        <f>施設３!N3</f>
        <v>0511111111</v>
      </c>
      <c r="F6" s="154">
        <f>IF(施設３!AK4="","",施設３!AK4)</f>
        <v>38808</v>
      </c>
      <c r="G6" s="156" t="str">
        <f>施設３!N5</f>
        <v>短期入所</v>
      </c>
      <c r="H6" s="156" t="str">
        <f>施設３!N7</f>
        <v>秋田市○○○○１－１</v>
      </c>
      <c r="I6" s="158">
        <f>施設３!AH5</f>
        <v>4</v>
      </c>
      <c r="J6" s="158">
        <f>施設３!AM5</f>
        <v>0</v>
      </c>
      <c r="K6" s="159">
        <f>IF(施設３!N4="","",施設３!K18)</f>
        <v>12000</v>
      </c>
      <c r="L6" s="159">
        <f>IF(施設３!N4="","",施設３!K21)</f>
        <v>6000</v>
      </c>
      <c r="M6" s="159">
        <f>IF(施設３!N4="","",I6*K6+J6*L6)</f>
        <v>48000</v>
      </c>
      <c r="N6" s="162">
        <f>施設３!Y18</f>
        <v>12</v>
      </c>
      <c r="O6" s="164">
        <f>施設３!Y21</f>
        <v>0</v>
      </c>
      <c r="P6" s="169">
        <f>IF(施設３!N4="","",施設３!AJ24)</f>
        <v>48000</v>
      </c>
    </row>
    <row r="7" spans="1:16" ht="43.5" customHeight="1">
      <c r="A7" s="1"/>
      <c r="B7" s="145">
        <f t="shared" si="0"/>
        <v>4</v>
      </c>
      <c r="C7" s="147" t="str">
        <f>IF(施設４!N4="","",総括表!E11)</f>
        <v>社会福祉法人　秋田県庁障害福祉課</v>
      </c>
      <c r="D7" s="151" t="str">
        <f>施設４!N4</f>
        <v>就労支援施設ＢＢＢＢＢＢＢ</v>
      </c>
      <c r="E7" s="153" t="str">
        <f>施設４!N3</f>
        <v>0511112222</v>
      </c>
      <c r="F7" s="154">
        <f>IF(施設４!AK4="","",施設４!AK4)</f>
        <v>44743</v>
      </c>
      <c r="G7" s="156" t="str">
        <f>施設４!N5</f>
        <v>就労継続支援Ｂ型</v>
      </c>
      <c r="H7" s="156" t="str">
        <f>施設４!N7</f>
        <v>秋田市○○○○２２－２２</v>
      </c>
      <c r="I7" s="158">
        <f>施設４!AH5</f>
        <v>0</v>
      </c>
      <c r="J7" s="158">
        <f>施設４!AM5</f>
        <v>20</v>
      </c>
      <c r="K7" s="159">
        <f>IF(施設４!N4="","",施設４!K18)</f>
        <v>12000</v>
      </c>
      <c r="L7" s="159">
        <f>IF(施設４!N4="","",施設４!K21)</f>
        <v>6000</v>
      </c>
      <c r="M7" s="159">
        <f>IF(施設４!N4="","",I7*K7+J7*L7)</f>
        <v>120000</v>
      </c>
      <c r="N7" s="162">
        <f>施設４!Y18</f>
        <v>0</v>
      </c>
      <c r="O7" s="164">
        <f>施設４!Y21</f>
        <v>9</v>
      </c>
      <c r="P7" s="169">
        <f>IF(施設４!N4="","",施設４!AJ24)</f>
        <v>90000</v>
      </c>
    </row>
    <row r="8" spans="1:16" ht="43.5" customHeight="1">
      <c r="A8" s="1"/>
      <c r="B8" s="145">
        <f t="shared" si="0"/>
        <v>5</v>
      </c>
      <c r="C8" s="147" t="str">
        <f>IF(施設５!N4="","",総括表!E11)</f>
        <v>社会福祉法人　秋田県庁障害福祉課</v>
      </c>
      <c r="D8" s="151" t="str">
        <f>施設５!N4</f>
        <v>グループホームＣＣＣＣＣ</v>
      </c>
      <c r="E8" s="153" t="str">
        <f>施設５!N3</f>
        <v>0522222222</v>
      </c>
      <c r="F8" s="154">
        <f>IF(施設５!AK4="","",施設５!AK4)</f>
        <v>43922</v>
      </c>
      <c r="G8" s="156" t="str">
        <f>施設５!N5</f>
        <v>共同生活援助（日中サービス支援型）</v>
      </c>
      <c r="H8" s="156" t="str">
        <f>施設５!N7</f>
        <v>秋田市○○○○３３３－３３３</v>
      </c>
      <c r="I8" s="158">
        <f>施設５!AH5</f>
        <v>10</v>
      </c>
      <c r="J8" s="158">
        <f>施設５!AM5</f>
        <v>0</v>
      </c>
      <c r="K8" s="159">
        <f>IF(施設５!N4="","",施設５!K18)</f>
        <v>12000</v>
      </c>
      <c r="L8" s="159">
        <f>IF(施設５!N4="","",施設５!K21)</f>
        <v>6000</v>
      </c>
      <c r="M8" s="159">
        <f>IF(施設５!N4="","",I8*K8+J8*L8)</f>
        <v>120000</v>
      </c>
      <c r="N8" s="162">
        <f>施設５!Y18</f>
        <v>12</v>
      </c>
      <c r="O8" s="164">
        <f>施設５!Y21</f>
        <v>0</v>
      </c>
      <c r="P8" s="169">
        <f>IF(施設５!N4="","",施設５!AJ24)</f>
        <v>120000</v>
      </c>
    </row>
    <row r="9" spans="1:16" ht="43.5" customHeight="1">
      <c r="A9" s="1"/>
      <c r="B9" s="145">
        <f t="shared" si="0"/>
        <v>6</v>
      </c>
      <c r="C9" s="147" t="str">
        <f>IF(施設６!N4="","",総括表!E11)</f>
        <v>社会福祉法人　秋田県庁障害福祉課</v>
      </c>
      <c r="D9" s="151" t="str">
        <f>施設６!N4</f>
        <v>放課後デイ・児童発達支援ＤＤＤＤＤＤ</v>
      </c>
      <c r="E9" s="153" t="str">
        <f>施設６!N3</f>
        <v>0555555555</v>
      </c>
      <c r="F9" s="154">
        <f>IF(施設６!AK4="","",施設６!AK4)</f>
        <v>43586</v>
      </c>
      <c r="G9" s="156" t="str">
        <f>施設６!N5</f>
        <v>放課後等デイサービス</v>
      </c>
      <c r="H9" s="156" t="str">
        <f>施設６!N7</f>
        <v>秋田市○○○○４４４４－４４４４</v>
      </c>
      <c r="I9" s="158">
        <f>施設６!AH5</f>
        <v>0</v>
      </c>
      <c r="J9" s="158">
        <f>施設６!AM5</f>
        <v>5</v>
      </c>
      <c r="K9" s="159">
        <f>IF(施設６!N4="","",施設６!K18)</f>
        <v>12000</v>
      </c>
      <c r="L9" s="159">
        <f>IF(施設６!N4="","",施設６!K21)</f>
        <v>6000</v>
      </c>
      <c r="M9" s="159">
        <f>IF(施設６!N4="","",I9*K9+J9*L9)</f>
        <v>30000</v>
      </c>
      <c r="N9" s="162">
        <f>施設６!Y18</f>
        <v>0</v>
      </c>
      <c r="O9" s="164">
        <f>施設６!Y21</f>
        <v>12</v>
      </c>
      <c r="P9" s="169">
        <f>IF(施設６!N4="","",施設６!AJ24)</f>
        <v>30000</v>
      </c>
    </row>
    <row r="10" spans="1:16" ht="43.5" customHeight="1">
      <c r="A10" s="1"/>
      <c r="B10" s="145">
        <f t="shared" si="0"/>
        <v>7</v>
      </c>
      <c r="C10" s="147" t="str">
        <f>IF(施設７!N4="","",総括表!E11)</f>
        <v>社会福祉法人　秋田県庁障害福祉課</v>
      </c>
      <c r="D10" s="151" t="str">
        <f>施設７!N4</f>
        <v>放課後デイ・児童発達支援ＤＤＤＤＤＤ</v>
      </c>
      <c r="E10" s="153" t="str">
        <f>施設７!N3</f>
        <v>0555555555</v>
      </c>
      <c r="F10" s="154">
        <f>IF(施設７!AK4="","",施設７!AK4)</f>
        <v>43586</v>
      </c>
      <c r="G10" s="156" t="str">
        <f>施設７!N5</f>
        <v>児童発達支援</v>
      </c>
      <c r="H10" s="156" t="str">
        <f>施設７!N7</f>
        <v>秋田市○○○○４４４４－４４４４</v>
      </c>
      <c r="I10" s="158">
        <f>施設７!AH5</f>
        <v>0</v>
      </c>
      <c r="J10" s="158">
        <f>施設７!AM5</f>
        <v>5</v>
      </c>
      <c r="K10" s="159">
        <f>IF(施設７!N4="","",施設７!K18)</f>
        <v>12000</v>
      </c>
      <c r="L10" s="159">
        <f>IF(施設７!N4="","",施設７!K21)</f>
        <v>6000</v>
      </c>
      <c r="M10" s="159">
        <f>IF(施設７!N4="","",I10*K10+J10*L10)</f>
        <v>30000</v>
      </c>
      <c r="N10" s="162">
        <f>施設７!Y18</f>
        <v>0</v>
      </c>
      <c r="O10" s="164">
        <f>施設７!Y21</f>
        <v>11</v>
      </c>
      <c r="P10" s="169">
        <f>IF(施設７!N4="","",施設７!AJ24)</f>
        <v>27500</v>
      </c>
    </row>
    <row r="11" spans="1:16" ht="43.5" customHeight="1">
      <c r="A11" s="1"/>
      <c r="B11" s="145">
        <f t="shared" si="0"/>
        <v>8</v>
      </c>
      <c r="C11" s="147" t="str">
        <f>IF(施設８!N4="","",総括表!E11)</f>
        <v>社会福祉法人　秋田県庁障害福祉課</v>
      </c>
      <c r="D11" s="151" t="str">
        <f>施設８!N4</f>
        <v>ＥＥＥＥＥＥＥＥ</v>
      </c>
      <c r="E11" s="153" t="str">
        <f>施設８!N3</f>
        <v>0577778888</v>
      </c>
      <c r="F11" s="154">
        <f>IF(施設８!AK4="","",施設８!AK4)</f>
        <v>43191</v>
      </c>
      <c r="G11" s="156" t="str">
        <f>施設８!N5</f>
        <v>自立訓練（生活訓練）</v>
      </c>
      <c r="H11" s="156" t="str">
        <f>施設８!N7</f>
        <v>秋田市○○○○５５５－５５５</v>
      </c>
      <c r="I11" s="158">
        <f>施設８!AH5</f>
        <v>0</v>
      </c>
      <c r="J11" s="158">
        <f>施設８!AM5</f>
        <v>10</v>
      </c>
      <c r="K11" s="159">
        <f>IF(施設８!N4="","",施設８!K18)</f>
        <v>12000</v>
      </c>
      <c r="L11" s="159">
        <f>IF(施設８!N4="","",施設８!K21)</f>
        <v>6000</v>
      </c>
      <c r="M11" s="159">
        <f>IF(施設８!N4="","",I11*K11+J11*L11)</f>
        <v>60000</v>
      </c>
      <c r="N11" s="162">
        <f>施設８!Y18</f>
        <v>0</v>
      </c>
      <c r="O11" s="164">
        <f>施設８!Y21</f>
        <v>12</v>
      </c>
      <c r="P11" s="169">
        <f>IF(施設８!N4="","",施設８!AJ24)</f>
        <v>60000</v>
      </c>
    </row>
    <row r="12" spans="1:16" ht="43.5" customHeight="1">
      <c r="A12" s="1"/>
      <c r="B12" s="145">
        <f t="shared" si="0"/>
        <v>9</v>
      </c>
      <c r="C12" s="147" t="str">
        <f>IF(施設９!N4="","",総括表!E11)</f>
        <v>社会福祉法人　秋田県庁障害福祉課</v>
      </c>
      <c r="D12" s="151" t="str">
        <f>施設９!N4</f>
        <v>ＦＦＦＦＦＦＦＦ</v>
      </c>
      <c r="E12" s="153" t="str">
        <f>施設９!N3</f>
        <v>0588888777</v>
      </c>
      <c r="F12" s="154">
        <f>IF(施設９!AK4="","",施設９!AK4)</f>
        <v>43556</v>
      </c>
      <c r="G12" s="156" t="str">
        <f>施設９!N5</f>
        <v>就労移行支援</v>
      </c>
      <c r="H12" s="156" t="str">
        <f>施設９!N7</f>
        <v>秋田市○○○○５５５－５５５</v>
      </c>
      <c r="I12" s="158">
        <f>施設９!AH5</f>
        <v>0</v>
      </c>
      <c r="J12" s="158">
        <f>施設９!AM5</f>
        <v>10</v>
      </c>
      <c r="K12" s="159">
        <f>IF(施設９!N4="","",施設９!K18)</f>
        <v>12000</v>
      </c>
      <c r="L12" s="159">
        <f>IF(施設９!N4="","",施設９!K21)</f>
        <v>6000</v>
      </c>
      <c r="M12" s="159">
        <f>IF(施設９!N4="","",I12*K12+J12*L12)</f>
        <v>60000</v>
      </c>
      <c r="N12" s="162">
        <f>施設９!Y18</f>
        <v>0</v>
      </c>
      <c r="O12" s="164">
        <f>施設９!Y21</f>
        <v>12</v>
      </c>
      <c r="P12" s="169">
        <f>IF(施設９!N4="","",施設９!AJ24)</f>
        <v>60000</v>
      </c>
    </row>
    <row r="13" spans="1:16" ht="43.5" customHeight="1">
      <c r="A13" s="1"/>
      <c r="B13" s="145">
        <f t="shared" si="0"/>
        <v>10</v>
      </c>
      <c r="C13" s="147" t="str">
        <f>IF(施設１０!N4="","",総括表!E11)</f>
        <v/>
      </c>
      <c r="D13" s="151">
        <f>施設１０!N4</f>
        <v>0</v>
      </c>
      <c r="E13" s="153">
        <f>施設１０!N3</f>
        <v>0</v>
      </c>
      <c r="F13" s="154" t="str">
        <f>IF(施設１０!AK4="","",施設１０!AK4)</f>
        <v/>
      </c>
      <c r="G13" s="156">
        <f>施設１０!N5</f>
        <v>0</v>
      </c>
      <c r="H13" s="156">
        <f>施設１０!N7</f>
        <v>0</v>
      </c>
      <c r="I13" s="158">
        <f>施設１０!AH5</f>
        <v>0</v>
      </c>
      <c r="J13" s="158">
        <f>施設１０!AM5</f>
        <v>0</v>
      </c>
      <c r="K13" s="159" t="str">
        <f>IF(施設１０!N4="","",施設１０!K18)</f>
        <v/>
      </c>
      <c r="L13" s="159" t="str">
        <f>IF(施設１０!N4="","",施設１０!K21)</f>
        <v/>
      </c>
      <c r="M13" s="159" t="str">
        <f>IF(施設１０!N4="","",I13*K13+J13*L13)</f>
        <v/>
      </c>
      <c r="N13" s="162">
        <f>施設１０!Y18</f>
        <v>0</v>
      </c>
      <c r="O13" s="164">
        <f>施設１０!Y21</f>
        <v>0</v>
      </c>
      <c r="P13" s="169" t="str">
        <f>IF(施設１０!N4="","",施設１０!AJ24)</f>
        <v/>
      </c>
    </row>
    <row r="14" spans="1:16" ht="43.5" customHeight="1">
      <c r="A14" s="1"/>
      <c r="B14" s="145">
        <f t="shared" si="0"/>
        <v>11</v>
      </c>
      <c r="C14" s="147" t="str">
        <f>IF(施設１１!N4="","",総括表!E11)</f>
        <v/>
      </c>
      <c r="D14" s="151">
        <f>施設１１!N4</f>
        <v>0</v>
      </c>
      <c r="E14" s="153">
        <f>施設１１!N3</f>
        <v>0</v>
      </c>
      <c r="F14" s="154" t="str">
        <f>IF(施設１１!AK4="","",施設１１!AK4)</f>
        <v/>
      </c>
      <c r="G14" s="156">
        <f>施設１１!N5</f>
        <v>0</v>
      </c>
      <c r="H14" s="156">
        <f>施設１１!N7</f>
        <v>0</v>
      </c>
      <c r="I14" s="158">
        <f>施設１１!AH5</f>
        <v>0</v>
      </c>
      <c r="J14" s="158">
        <f>施設１１!AM5</f>
        <v>0</v>
      </c>
      <c r="K14" s="159" t="str">
        <f>IF(施設１１!N4="","",施設１１!K18)</f>
        <v/>
      </c>
      <c r="L14" s="159" t="str">
        <f>IF(施設１１!N4="","",施設１１!K21)</f>
        <v/>
      </c>
      <c r="M14" s="159" t="str">
        <f>IF(施設１１!N4="","",I14*K14+J14*L14)</f>
        <v/>
      </c>
      <c r="N14" s="162">
        <f>施設１１!Y18</f>
        <v>0</v>
      </c>
      <c r="O14" s="164">
        <f>施設１１!Y21</f>
        <v>0</v>
      </c>
      <c r="P14" s="169" t="str">
        <f>IF(施設１１!N4="","",施設１１!AJ24)</f>
        <v/>
      </c>
    </row>
    <row r="15" spans="1:16" ht="43.5" customHeight="1">
      <c r="A15" s="1"/>
      <c r="B15" s="145">
        <f t="shared" si="0"/>
        <v>12</v>
      </c>
      <c r="C15" s="147" t="str">
        <f>IF(施設１２!N4="","",総括表!E11)</f>
        <v/>
      </c>
      <c r="D15" s="151">
        <f>施設１２!N4</f>
        <v>0</v>
      </c>
      <c r="E15" s="153">
        <f>施設１２!N3</f>
        <v>0</v>
      </c>
      <c r="F15" s="154" t="str">
        <f>IF(施設１２!AK4="","",施設１２!AK4)</f>
        <v/>
      </c>
      <c r="G15" s="156">
        <f>施設１２!N5</f>
        <v>0</v>
      </c>
      <c r="H15" s="156">
        <f>施設１２!N7</f>
        <v>0</v>
      </c>
      <c r="I15" s="158">
        <f>施設１２!AH5</f>
        <v>0</v>
      </c>
      <c r="J15" s="158">
        <f>施設１２!AM5</f>
        <v>0</v>
      </c>
      <c r="K15" s="159" t="str">
        <f>IF(施設１２!N4="","",施設１２!K18)</f>
        <v/>
      </c>
      <c r="L15" s="159" t="str">
        <f>IF(施設１２!N4="","",施設１２!K21)</f>
        <v/>
      </c>
      <c r="M15" s="159" t="str">
        <f>IF(施設１２!N4="","",I15*K15+J15*L15)</f>
        <v/>
      </c>
      <c r="N15" s="162">
        <f>施設１２!Y18</f>
        <v>0</v>
      </c>
      <c r="O15" s="164">
        <f>施設１２!Y21</f>
        <v>0</v>
      </c>
      <c r="P15" s="169" t="str">
        <f>IF(施設１２!N4="","",施設１２!AJ24)</f>
        <v/>
      </c>
    </row>
    <row r="16" spans="1:16" ht="43.5" customHeight="1">
      <c r="A16" s="1"/>
      <c r="B16" s="145">
        <f t="shared" si="0"/>
        <v>13</v>
      </c>
      <c r="C16" s="147" t="str">
        <f>IF(施設１３!N4="","",総括表!E11)</f>
        <v/>
      </c>
      <c r="D16" s="151">
        <f>施設１３!N4</f>
        <v>0</v>
      </c>
      <c r="E16" s="153">
        <f>施設１３!N3</f>
        <v>0</v>
      </c>
      <c r="F16" s="154" t="str">
        <f>IF(施設１３!AK4="","",施設１３!AK4)</f>
        <v/>
      </c>
      <c r="G16" s="156">
        <f>施設１３!N5</f>
        <v>0</v>
      </c>
      <c r="H16" s="156">
        <f>施設１３!N7</f>
        <v>0</v>
      </c>
      <c r="I16" s="158">
        <f>施設１３!AH5</f>
        <v>0</v>
      </c>
      <c r="J16" s="158">
        <f>施設１３!AM5</f>
        <v>0</v>
      </c>
      <c r="K16" s="159" t="str">
        <f>IF(施設１３!N4="","",施設１３!K18)</f>
        <v/>
      </c>
      <c r="L16" s="159" t="str">
        <f>IF(施設１３!N4="","",施設１３!K21)</f>
        <v/>
      </c>
      <c r="M16" s="159" t="str">
        <f>IF(施設１３!N4="","",I16*K16+J16*L16)</f>
        <v/>
      </c>
      <c r="N16" s="162">
        <f>施設１３!Y18</f>
        <v>0</v>
      </c>
      <c r="O16" s="164">
        <f>施設１３!Y21</f>
        <v>0</v>
      </c>
      <c r="P16" s="169" t="str">
        <f>IF(施設１３!N4="","",施設１３!AJ24)</f>
        <v/>
      </c>
    </row>
    <row r="17" spans="1:21" ht="43.5" customHeight="1">
      <c r="A17" s="1"/>
      <c r="B17" s="145">
        <f t="shared" si="0"/>
        <v>14</v>
      </c>
      <c r="C17" s="147" t="str">
        <f>IF(施設１４!N4="","",総括表!E11)</f>
        <v/>
      </c>
      <c r="D17" s="151">
        <f>施設１４!N4</f>
        <v>0</v>
      </c>
      <c r="E17" s="153">
        <f>施設１４!N3</f>
        <v>0</v>
      </c>
      <c r="F17" s="154" t="str">
        <f>IF(施設１４!AK4="","",施設１４!AK4)</f>
        <v/>
      </c>
      <c r="G17" s="156">
        <f>施設１４!N5</f>
        <v>0</v>
      </c>
      <c r="H17" s="156">
        <f>施設１４!N7</f>
        <v>0</v>
      </c>
      <c r="I17" s="158">
        <f>施設１４!AH5</f>
        <v>0</v>
      </c>
      <c r="J17" s="158">
        <f>施設１４!AM5</f>
        <v>0</v>
      </c>
      <c r="K17" s="159" t="str">
        <f>IF(施設１４!N4="","",施設１４!K18)</f>
        <v/>
      </c>
      <c r="L17" s="159" t="str">
        <f>IF(施設１４!N4="","",施設１４!K21)</f>
        <v/>
      </c>
      <c r="M17" s="159" t="str">
        <f>IF(施設１４!N4="","",I17*K17+J17*L17)</f>
        <v/>
      </c>
      <c r="N17" s="162">
        <f>施設１４!Y18</f>
        <v>0</v>
      </c>
      <c r="O17" s="164">
        <f>施設１４!Y21</f>
        <v>0</v>
      </c>
      <c r="P17" s="169" t="str">
        <f>IF(施設１４!N4="","",施設１４!AJ24)</f>
        <v/>
      </c>
    </row>
    <row r="18" spans="1:21" ht="43.5" customHeight="1">
      <c r="A18" s="1"/>
      <c r="B18" s="145">
        <f t="shared" si="0"/>
        <v>15</v>
      </c>
      <c r="C18" s="147" t="str">
        <f>IF(施設１５!N4="","",総括表!E11)</f>
        <v/>
      </c>
      <c r="D18" s="151">
        <f>施設１５!N4</f>
        <v>0</v>
      </c>
      <c r="E18" s="153">
        <f>施設１５!N3</f>
        <v>0</v>
      </c>
      <c r="F18" s="154" t="str">
        <f>IF(施設１５!AK4="","",施設１５!AK4)</f>
        <v/>
      </c>
      <c r="G18" s="156">
        <f>施設１５!N5</f>
        <v>0</v>
      </c>
      <c r="H18" s="156">
        <f>施設１５!N7</f>
        <v>0</v>
      </c>
      <c r="I18" s="158">
        <f>施設１５!AH5</f>
        <v>0</v>
      </c>
      <c r="J18" s="158">
        <f>施設１５!AM5</f>
        <v>0</v>
      </c>
      <c r="K18" s="159" t="str">
        <f>IF(施設１５!N4="","",施設１５!K18)</f>
        <v/>
      </c>
      <c r="L18" s="159" t="str">
        <f>IF(施設１５!N4="","",施設１５!K21)</f>
        <v/>
      </c>
      <c r="M18" s="159" t="str">
        <f>IF(施設１５!N4="","",I18*K18+J18*L18)</f>
        <v/>
      </c>
      <c r="N18" s="162">
        <f>施設１５!Y18</f>
        <v>0</v>
      </c>
      <c r="O18" s="165">
        <f>施設１５!Y21</f>
        <v>0</v>
      </c>
      <c r="P18" s="170" t="str">
        <f>IF(施設１５!N4="","",施設１５!AJ24)</f>
        <v/>
      </c>
    </row>
    <row r="19" spans="1:21" ht="43.5" customHeight="1">
      <c r="O19" s="166" t="s">
        <v>14</v>
      </c>
      <c r="P19" s="171">
        <f>SUM(P4:P18)</f>
        <v>1107500</v>
      </c>
      <c r="S19" s="149"/>
      <c r="T19" s="149" t="s">
        <v>103</v>
      </c>
      <c r="U19" s="149" t="s">
        <v>104</v>
      </c>
    </row>
    <row r="20" spans="1:21">
      <c r="S20" s="172" t="s">
        <v>157</v>
      </c>
      <c r="T20" s="149">
        <f t="shared" ref="T20:T26" si="1">COUNTIF($G$4:$G$18,S20)</f>
        <v>1</v>
      </c>
      <c r="U20" s="149">
        <f t="shared" ref="U20:U26" si="2">SUMIF($G$4:$G$18,S20,$P$4:$P$18)</f>
        <v>432000</v>
      </c>
    </row>
    <row r="21" spans="1:21">
      <c r="S21" s="172" t="s">
        <v>102</v>
      </c>
      <c r="T21" s="149">
        <f t="shared" si="1"/>
        <v>0</v>
      </c>
      <c r="U21" s="149">
        <f t="shared" si="2"/>
        <v>0</v>
      </c>
    </row>
    <row r="22" spans="1:21">
      <c r="S22" s="172" t="s">
        <v>158</v>
      </c>
      <c r="T22" s="149">
        <f t="shared" si="1"/>
        <v>0</v>
      </c>
      <c r="U22" s="149">
        <f t="shared" si="2"/>
        <v>0</v>
      </c>
    </row>
    <row r="23" spans="1:21">
      <c r="S23" s="172" t="s">
        <v>167</v>
      </c>
      <c r="T23" s="149">
        <f t="shared" si="1"/>
        <v>1</v>
      </c>
      <c r="U23" s="149">
        <f t="shared" si="2"/>
        <v>120000</v>
      </c>
    </row>
    <row r="24" spans="1:21">
      <c r="S24" s="172" t="s">
        <v>145</v>
      </c>
      <c r="T24" s="149">
        <f t="shared" si="1"/>
        <v>0</v>
      </c>
      <c r="U24" s="149">
        <f t="shared" si="2"/>
        <v>0</v>
      </c>
    </row>
    <row r="25" spans="1:21">
      <c r="S25" s="172" t="s">
        <v>79</v>
      </c>
      <c r="T25" s="149">
        <f t="shared" si="1"/>
        <v>1</v>
      </c>
      <c r="U25" s="149">
        <f t="shared" si="2"/>
        <v>48000</v>
      </c>
    </row>
    <row r="26" spans="1:21">
      <c r="S26" s="172" t="s">
        <v>95</v>
      </c>
      <c r="T26" s="149">
        <f t="shared" si="1"/>
        <v>0</v>
      </c>
      <c r="U26" s="149">
        <f t="shared" si="2"/>
        <v>0</v>
      </c>
    </row>
    <row r="27" spans="1:21">
      <c r="S27" s="172"/>
      <c r="T27" s="149"/>
      <c r="U27" s="149"/>
    </row>
    <row r="28" spans="1:21">
      <c r="S28" s="172" t="s">
        <v>147</v>
      </c>
      <c r="T28" s="149">
        <f t="shared" ref="T28:T35" si="3">COUNTIF($G$4:$G$18,S28)</f>
        <v>1</v>
      </c>
      <c r="U28" s="149">
        <f t="shared" ref="U28:U35" si="4">SUMIF($G$4:$G$18,S28,$P$4:$P$18)</f>
        <v>240000</v>
      </c>
    </row>
    <row r="29" spans="1:21">
      <c r="S29" s="172" t="s">
        <v>159</v>
      </c>
      <c r="T29" s="149">
        <f t="shared" si="3"/>
        <v>0</v>
      </c>
      <c r="U29" s="149">
        <f t="shared" si="4"/>
        <v>0</v>
      </c>
    </row>
    <row r="30" spans="1:21">
      <c r="S30" s="172" t="s">
        <v>160</v>
      </c>
      <c r="T30" s="149">
        <f t="shared" si="3"/>
        <v>1</v>
      </c>
      <c r="U30" s="149">
        <f t="shared" si="4"/>
        <v>60000</v>
      </c>
    </row>
    <row r="31" spans="1:21">
      <c r="S31" s="172" t="s">
        <v>187</v>
      </c>
      <c r="T31" s="149">
        <f t="shared" si="3"/>
        <v>1</v>
      </c>
      <c r="U31" s="149">
        <f t="shared" si="4"/>
        <v>60000</v>
      </c>
    </row>
    <row r="32" spans="1:21">
      <c r="S32" s="172" t="s">
        <v>161</v>
      </c>
      <c r="T32" s="149">
        <f t="shared" si="3"/>
        <v>0</v>
      </c>
      <c r="U32" s="149">
        <f t="shared" si="4"/>
        <v>0</v>
      </c>
    </row>
    <row r="33" spans="1:29">
      <c r="S33" s="172" t="s">
        <v>162</v>
      </c>
      <c r="T33" s="149">
        <f t="shared" si="3"/>
        <v>1</v>
      </c>
      <c r="U33" s="149">
        <f t="shared" si="4"/>
        <v>90000</v>
      </c>
    </row>
    <row r="34" spans="1:29">
      <c r="S34" s="172" t="s">
        <v>18</v>
      </c>
      <c r="T34" s="149">
        <f t="shared" si="3"/>
        <v>1</v>
      </c>
      <c r="U34" s="149">
        <f t="shared" si="4"/>
        <v>27500</v>
      </c>
    </row>
    <row r="35" spans="1:29">
      <c r="S35" s="172" t="s">
        <v>155</v>
      </c>
      <c r="T35" s="149">
        <f t="shared" si="3"/>
        <v>1</v>
      </c>
      <c r="U35" s="149">
        <f t="shared" si="4"/>
        <v>30000</v>
      </c>
    </row>
    <row r="36" spans="1:29">
      <c r="S36" s="172"/>
      <c r="T36" s="149"/>
      <c r="U36" s="149"/>
    </row>
    <row r="37" spans="1:29">
      <c r="S37" s="172"/>
      <c r="T37" s="149"/>
      <c r="U37" s="149"/>
    </row>
    <row r="39" spans="1:29">
      <c r="C39" s="149" t="s">
        <v>113</v>
      </c>
      <c r="D39" s="149" t="s">
        <v>168</v>
      </c>
      <c r="E39" s="149" t="s">
        <v>169</v>
      </c>
      <c r="F39" s="149" t="s">
        <v>170</v>
      </c>
      <c r="G39" s="149" t="s">
        <v>171</v>
      </c>
      <c r="H39" s="149" t="s">
        <v>172</v>
      </c>
      <c r="I39" s="149" t="s">
        <v>113</v>
      </c>
      <c r="J39" s="149" t="s">
        <v>173</v>
      </c>
      <c r="K39" s="149" t="s">
        <v>175</v>
      </c>
      <c r="L39" s="149" t="s">
        <v>176</v>
      </c>
      <c r="M39" s="149" t="s">
        <v>177</v>
      </c>
      <c r="N39" s="149" t="s">
        <v>178</v>
      </c>
      <c r="O39" s="149" t="s">
        <v>179</v>
      </c>
      <c r="P39" s="149" t="s">
        <v>97</v>
      </c>
      <c r="Q39" s="149" t="s">
        <v>180</v>
      </c>
      <c r="R39" s="149" t="s">
        <v>154</v>
      </c>
      <c r="S39" s="149" t="s">
        <v>181</v>
      </c>
      <c r="T39" s="149" t="s">
        <v>183</v>
      </c>
      <c r="U39" s="149" t="s">
        <v>121</v>
      </c>
      <c r="V39" s="149" t="s">
        <v>82</v>
      </c>
      <c r="W39" s="149" t="s">
        <v>184</v>
      </c>
      <c r="X39" s="149" t="s">
        <v>148</v>
      </c>
      <c r="Y39" s="149" t="s">
        <v>186</v>
      </c>
      <c r="Z39" s="149" t="s">
        <v>93</v>
      </c>
      <c r="AA39" s="149" t="s">
        <v>185</v>
      </c>
      <c r="AB39" s="149" t="s">
        <v>89</v>
      </c>
      <c r="AC39" s="149" t="s">
        <v>91</v>
      </c>
    </row>
    <row r="40" spans="1:29">
      <c r="A40" t="s">
        <v>143</v>
      </c>
      <c r="C40" s="148" t="str">
        <f>総括表!$E$11</f>
        <v>社会福祉法人　秋田県庁障害福祉課</v>
      </c>
      <c r="D40" s="148">
        <f>総括表!$T$5</f>
        <v>6</v>
      </c>
      <c r="E40" s="148">
        <f>総括表!$W$5</f>
        <v>1</v>
      </c>
      <c r="F40" s="148">
        <f>総括表!$Z$5</f>
        <v>23</v>
      </c>
      <c r="G40" s="157">
        <f>("R"&amp;D40&amp;"."&amp;E40&amp;"."&amp;F40)*1</f>
        <v>45314</v>
      </c>
      <c r="H40" s="148" t="str">
        <f>総括表!$E$10</f>
        <v>シャカイフクシホウジン　アキタケンチョウショウガイフクシカ</v>
      </c>
      <c r="I40" s="148" t="str">
        <f>総括表!$E$11</f>
        <v>社会福祉法人　秋田県庁障害福祉課</v>
      </c>
      <c r="J40" s="148" t="str">
        <f>総括表!$M$12</f>
        <v>理事長</v>
      </c>
      <c r="K40" s="148" t="str">
        <f>総括表!$U$12</f>
        <v>秋田　太郎</v>
      </c>
      <c r="L40" s="160" t="str">
        <f>総括表!$H$13</f>
        <v>010</v>
      </c>
      <c r="M40" s="160" t="str">
        <f>総括表!$K$13</f>
        <v>8570</v>
      </c>
      <c r="N40" s="149" t="str">
        <f>L40&amp;"-"&amp;M40</f>
        <v>010-8570</v>
      </c>
      <c r="O40" s="148" t="str">
        <f>総括表!$E$14</f>
        <v>秋田市山王四丁目１－１</v>
      </c>
      <c r="P40" s="148" t="str">
        <f>総括表!$M$15</f>
        <v>主査</v>
      </c>
      <c r="Q40" s="148" t="str">
        <f>総括表!$U$15</f>
        <v>秋田　花子</v>
      </c>
      <c r="R40" s="160" t="str">
        <f>総括表!$M$16</f>
        <v>018-860-1332</v>
      </c>
      <c r="S40" s="148" t="str">
        <f>総括表!$U$16</f>
        <v>shoufuku@pref.akita.lg.jp</v>
      </c>
      <c r="T40" s="160" t="str">
        <f>総括表!$H$17</f>
        <v>010</v>
      </c>
      <c r="U40" s="160" t="str">
        <f>総括表!$K$17</f>
        <v>1111</v>
      </c>
      <c r="V40" s="149" t="str">
        <f>T40&amp;"-"&amp;U40</f>
        <v>010-1111</v>
      </c>
      <c r="W40" s="148" t="str">
        <f>総括表!$E$18</f>
        <v>秋田市○○○○１－１</v>
      </c>
      <c r="X40" s="173">
        <f>総括表!$G$20</f>
        <v>1107500</v>
      </c>
      <c r="Y40" s="148">
        <f>総括表!$T$41</f>
        <v>9</v>
      </c>
      <c r="Z40" s="148">
        <f>総括表!$T$31</f>
        <v>3</v>
      </c>
      <c r="AA40" s="148">
        <f>総括表!$T$40</f>
        <v>6</v>
      </c>
      <c r="AB40" s="174">
        <f>SUM(I4:I18)</f>
        <v>50</v>
      </c>
      <c r="AC40" s="174">
        <f>SUM(J4:J18)</f>
        <v>90</v>
      </c>
    </row>
  </sheetData>
  <phoneticPr fontId="3" type="Hiragana"/>
  <conditionalFormatting sqref="P1">
    <cfRule type="cellIs" dxfId="180" priority="1" operator="equal">
      <formula>0</formula>
    </cfRule>
  </conditionalFormatting>
  <pageMargins left="0.39370078740157483" right="0.39370078740157483" top="0.75" bottom="0.75" header="0.3" footer="0.3"/>
  <pageSetup paperSize="9" scale="57" fitToWidth="1"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AQ24"/>
  <sheetViews>
    <sheetView topLeftCell="A13" zoomScaleSheetLayoutView="100" workbookViewId="0">
      <selection activeCell="AT9" sqref="AT9"/>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199</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150</v>
      </c>
      <c r="O4" s="100"/>
      <c r="P4" s="100"/>
      <c r="Q4" s="100"/>
      <c r="R4" s="100"/>
      <c r="S4" s="100"/>
      <c r="T4" s="100"/>
      <c r="U4" s="100"/>
      <c r="V4" s="100"/>
      <c r="W4" s="100"/>
      <c r="X4" s="100"/>
      <c r="Y4" s="100"/>
      <c r="Z4" s="100"/>
      <c r="AA4" s="100"/>
      <c r="AB4" s="100"/>
      <c r="AC4" s="100"/>
      <c r="AD4" s="100"/>
      <c r="AE4" s="100"/>
      <c r="AF4" s="249" t="s">
        <v>65</v>
      </c>
      <c r="AG4" s="80"/>
      <c r="AH4" s="80"/>
      <c r="AI4" s="80"/>
      <c r="AJ4" s="80"/>
      <c r="AK4" s="258">
        <v>38808</v>
      </c>
      <c r="AL4" s="258"/>
      <c r="AM4" s="258"/>
      <c r="AN4" s="258"/>
      <c r="AO4" s="258"/>
      <c r="AP4" s="262"/>
    </row>
    <row r="5" spans="1:43" ht="42" customHeight="1">
      <c r="A5" s="178"/>
      <c r="B5" s="187"/>
      <c r="C5" s="194"/>
      <c r="D5" s="199" t="s">
        <v>1</v>
      </c>
      <c r="E5" s="208"/>
      <c r="F5" s="208"/>
      <c r="G5" s="214"/>
      <c r="H5" s="214"/>
      <c r="I5" s="214"/>
      <c r="J5" s="214"/>
      <c r="K5" s="214"/>
      <c r="L5" s="214"/>
      <c r="M5" s="226"/>
      <c r="N5" s="232" t="s">
        <v>92</v>
      </c>
      <c r="O5" s="232"/>
      <c r="P5" s="232"/>
      <c r="Q5" s="232"/>
      <c r="R5" s="232"/>
      <c r="S5" s="232"/>
      <c r="T5" s="232"/>
      <c r="U5" s="232"/>
      <c r="V5" s="232"/>
      <c r="W5" s="232"/>
      <c r="X5" s="232"/>
      <c r="Y5" s="232"/>
      <c r="Z5" s="232"/>
      <c r="AA5" s="232"/>
      <c r="AB5" s="232"/>
      <c r="AC5" s="232"/>
      <c r="AD5" s="232"/>
      <c r="AE5" s="247"/>
      <c r="AF5" s="250" t="s">
        <v>80</v>
      </c>
      <c r="AG5" s="252"/>
      <c r="AH5" s="253">
        <v>36</v>
      </c>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→「入所系」に該当しますので、「入所定員」のみ記入してください。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198</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200</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3"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3" ht="41.25" customHeight="1">
      <c r="A18" s="184">
        <f>IF(AH5="",0,AH5)</f>
        <v>36</v>
      </c>
      <c r="B18" s="192"/>
      <c r="C18" s="192"/>
      <c r="D18" s="192"/>
      <c r="E18" s="192"/>
      <c r="F18" s="192"/>
      <c r="G18" s="192"/>
      <c r="H18" s="192"/>
      <c r="I18" s="216"/>
      <c r="J18" s="217" t="s">
        <v>83</v>
      </c>
      <c r="K18" s="220">
        <v>12000</v>
      </c>
      <c r="L18" s="220"/>
      <c r="M18" s="220"/>
      <c r="N18" s="220"/>
      <c r="O18" s="238"/>
      <c r="P18" s="239" t="s">
        <v>152</v>
      </c>
      <c r="Q18" s="240"/>
      <c r="R18" s="220">
        <f>IF(AH5="",0,A18*K18)</f>
        <v>432000</v>
      </c>
      <c r="S18" s="220"/>
      <c r="T18" s="220"/>
      <c r="U18" s="220"/>
      <c r="V18" s="238"/>
      <c r="W18" s="239" t="s">
        <v>152</v>
      </c>
      <c r="X18" s="240"/>
      <c r="Y18" s="245">
        <v>12</v>
      </c>
      <c r="Z18" s="246"/>
      <c r="AA18" s="246"/>
      <c r="AB18" s="246"/>
      <c r="AC18" s="246"/>
      <c r="AD18" s="246"/>
      <c r="AE18" s="248" t="s">
        <v>86</v>
      </c>
      <c r="AF18" s="220">
        <f>R18/12*Y18</f>
        <v>432000</v>
      </c>
      <c r="AG18" s="220"/>
      <c r="AH18" s="220"/>
      <c r="AI18" s="220"/>
      <c r="AJ18" s="238"/>
      <c r="AK18" s="239" t="s">
        <v>152</v>
      </c>
      <c r="AL18" s="260"/>
      <c r="AM18" s="235"/>
      <c r="AN18" s="235"/>
      <c r="AO18" s="235"/>
      <c r="AP18" s="235"/>
      <c r="AQ18" s="271"/>
    </row>
    <row r="19" spans="1:43"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3"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3"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c r="AQ21" s="271"/>
    </row>
    <row r="22" spans="1:43"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3" ht="40.5" customHeight="1">
      <c r="AJ23" s="256" t="s">
        <v>67</v>
      </c>
      <c r="AK23" s="219"/>
      <c r="AL23" s="219"/>
      <c r="AM23" s="219"/>
      <c r="AN23" s="219"/>
      <c r="AO23" s="219"/>
      <c r="AP23" s="259"/>
    </row>
    <row r="24" spans="1:43" ht="40.5" customHeight="1">
      <c r="AJ24" s="257">
        <f>AF18+AF21</f>
        <v>432000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Y21:AD21">
    <cfRule type="containsBlanks" dxfId="179" priority="1">
      <formula>LEN(TRIM(Y21))=0</formula>
    </cfRule>
  </conditionalFormatting>
  <conditionalFormatting sqref="AM5:AN5">
    <cfRule type="containsBlanks" dxfId="178" priority="4">
      <formula>LEN(TRIM(AM5))=0</formula>
    </cfRule>
  </conditionalFormatting>
  <conditionalFormatting sqref="N3:R3 AK4 N7:AP7">
    <cfRule type="containsBlanks" dxfId="177" priority="10">
      <formula>LEN(TRIM(N3))=0</formula>
    </cfRule>
  </conditionalFormatting>
  <conditionalFormatting sqref="N4:AE4">
    <cfRule type="containsBlanks" dxfId="176" priority="9">
      <formula>LEN(TRIM(N4))=0</formula>
    </cfRule>
  </conditionalFormatting>
  <conditionalFormatting sqref="N5:AE5">
    <cfRule type="containsBlanks" dxfId="175" priority="8">
      <formula>LEN(TRIM(N5))=0</formula>
    </cfRule>
  </conditionalFormatting>
  <conditionalFormatting sqref="AH5:AI5">
    <cfRule type="containsBlanks" dxfId="174" priority="7">
      <formula>LEN(TRIM(AH5))=0</formula>
    </cfRule>
  </conditionalFormatting>
  <conditionalFormatting sqref="S6:T6 V6:X6">
    <cfRule type="containsBlanks" dxfId="173" priority="6">
      <formula>LEN(TRIM(S6))=0</formula>
    </cfRule>
  </conditionalFormatting>
  <conditionalFormatting sqref="A10:A15">
    <cfRule type="containsBlanks" dxfId="172" priority="5">
      <formula>LEN(TRIM(A10))=0</formula>
    </cfRule>
  </conditionalFormatting>
  <conditionalFormatting sqref="Y18:AD18">
    <cfRule type="containsBlanks" dxfId="171" priority="3">
      <formula>LEN(TRIM(Y18))=0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21:AD21 Y18:AD18">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D11:AP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Q24"/>
  <sheetViews>
    <sheetView workbookViewId="0">
      <selection activeCell="AA23" sqref="AA23"/>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199</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150</v>
      </c>
      <c r="O4" s="100"/>
      <c r="P4" s="100"/>
      <c r="Q4" s="100"/>
      <c r="R4" s="100"/>
      <c r="S4" s="100"/>
      <c r="T4" s="100"/>
      <c r="U4" s="100"/>
      <c r="V4" s="100"/>
      <c r="W4" s="100"/>
      <c r="X4" s="100"/>
      <c r="Y4" s="100"/>
      <c r="Z4" s="100"/>
      <c r="AA4" s="100"/>
      <c r="AB4" s="100"/>
      <c r="AC4" s="100"/>
      <c r="AD4" s="100"/>
      <c r="AE4" s="100"/>
      <c r="AF4" s="249" t="s">
        <v>65</v>
      </c>
      <c r="AG4" s="80"/>
      <c r="AH4" s="80"/>
      <c r="AI4" s="80"/>
      <c r="AJ4" s="80"/>
      <c r="AK4" s="258">
        <v>38808</v>
      </c>
      <c r="AL4" s="258"/>
      <c r="AM4" s="258"/>
      <c r="AN4" s="258"/>
      <c r="AO4" s="258"/>
      <c r="AP4" s="262"/>
    </row>
    <row r="5" spans="1:43" ht="42" customHeight="1">
      <c r="A5" s="178"/>
      <c r="B5" s="187"/>
      <c r="C5" s="194"/>
      <c r="D5" s="199" t="s">
        <v>1</v>
      </c>
      <c r="E5" s="208"/>
      <c r="F5" s="208"/>
      <c r="G5" s="214"/>
      <c r="H5" s="214"/>
      <c r="I5" s="214"/>
      <c r="J5" s="214"/>
      <c r="K5" s="214"/>
      <c r="L5" s="214"/>
      <c r="M5" s="226"/>
      <c r="N5" s="232" t="s">
        <v>202</v>
      </c>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v>40</v>
      </c>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198</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200</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40</v>
      </c>
      <c r="B21" s="192"/>
      <c r="C21" s="192"/>
      <c r="D21" s="192"/>
      <c r="E21" s="192"/>
      <c r="F21" s="192"/>
      <c r="G21" s="192"/>
      <c r="H21" s="192"/>
      <c r="I21" s="216"/>
      <c r="J21" s="217" t="s">
        <v>83</v>
      </c>
      <c r="K21" s="220">
        <v>6000</v>
      </c>
      <c r="L21" s="220"/>
      <c r="M21" s="220"/>
      <c r="N21" s="220"/>
      <c r="O21" s="238"/>
      <c r="P21" s="239" t="s">
        <v>152</v>
      </c>
      <c r="Q21" s="240"/>
      <c r="R21" s="220">
        <f>A21*K21</f>
        <v>240000</v>
      </c>
      <c r="S21" s="220"/>
      <c r="T21" s="220"/>
      <c r="U21" s="220"/>
      <c r="V21" s="238"/>
      <c r="W21" s="239" t="s">
        <v>152</v>
      </c>
      <c r="X21" s="240"/>
      <c r="Y21" s="245">
        <v>12</v>
      </c>
      <c r="Z21" s="246"/>
      <c r="AA21" s="246"/>
      <c r="AB21" s="246"/>
      <c r="AC21" s="246"/>
      <c r="AD21" s="246"/>
      <c r="AE21" s="248" t="s">
        <v>86</v>
      </c>
      <c r="AF21" s="220">
        <f>R21/12*Y21</f>
        <v>240000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240000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N5:AE5">
    <cfRule type="containsBlanks" dxfId="170" priority="1">
      <formula>LEN(TRIM(N5))=0</formula>
    </cfRule>
  </conditionalFormatting>
  <conditionalFormatting sqref="N3:R3">
    <cfRule type="containsBlanks" dxfId="169" priority="2">
      <formula>LEN(TRIM(N3))=0</formula>
    </cfRule>
  </conditionalFormatting>
  <conditionalFormatting sqref="Y18:AD18">
    <cfRule type="containsBlanks" dxfId="168" priority="7">
      <formula>LEN(TRIM(Y18))=0</formula>
    </cfRule>
  </conditionalFormatting>
  <conditionalFormatting sqref="Y21:AD21">
    <cfRule type="containsBlanks" dxfId="167" priority="8">
      <formula>LEN(TRIM(Y21))=0</formula>
    </cfRule>
  </conditionalFormatting>
  <conditionalFormatting sqref="AK4">
    <cfRule type="containsBlanks" dxfId="166" priority="17">
      <formula>LEN(TRIM(AK4))=0</formula>
    </cfRule>
  </conditionalFormatting>
  <conditionalFormatting sqref="AM5:AN5">
    <cfRule type="containsBlanks" dxfId="165" priority="21">
      <formula>LEN(TRIM(AM5))=0</formula>
    </cfRule>
  </conditionalFormatting>
  <conditionalFormatting sqref="N7:AP7">
    <cfRule type="containsBlanks" dxfId="164" priority="27">
      <formula>LEN(TRIM(N7))=0</formula>
    </cfRule>
  </conditionalFormatting>
  <conditionalFormatting sqref="N4:AE4">
    <cfRule type="containsBlanks" dxfId="163" priority="26">
      <formula>LEN(TRIM(N4))=0</formula>
    </cfRule>
  </conditionalFormatting>
  <conditionalFormatting sqref="AH5:AI5">
    <cfRule type="containsBlanks" dxfId="162" priority="24">
      <formula>LEN(TRIM(AH5))=0</formula>
    </cfRule>
  </conditionalFormatting>
  <conditionalFormatting sqref="S6:T6 V6:X6">
    <cfRule type="containsBlanks" dxfId="161" priority="23">
      <formula>LEN(TRIM(S6))=0</formula>
    </cfRule>
  </conditionalFormatting>
  <conditionalFormatting sqref="A10:A15">
    <cfRule type="containsBlanks" dxfId="160" priority="22">
      <formula>LEN(TRIM(A10))=0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imeMode="disabled" allowBlank="1" showDropDown="0" showInputMessage="1" showErrorMessage="1" sqref="A10:A15">
      <formula1>"○"</formula1>
    </dataValidation>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Q24"/>
  <sheetViews>
    <sheetView workbookViewId="0">
      <selection activeCell="Y21" sqref="Y21:AD21"/>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199</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150</v>
      </c>
      <c r="O4" s="100"/>
      <c r="P4" s="100"/>
      <c r="Q4" s="100"/>
      <c r="R4" s="100"/>
      <c r="S4" s="100"/>
      <c r="T4" s="100"/>
      <c r="U4" s="100"/>
      <c r="V4" s="100"/>
      <c r="W4" s="100"/>
      <c r="X4" s="100"/>
      <c r="Y4" s="100"/>
      <c r="Z4" s="100"/>
      <c r="AA4" s="100"/>
      <c r="AB4" s="100"/>
      <c r="AC4" s="100"/>
      <c r="AD4" s="100"/>
      <c r="AE4" s="100"/>
      <c r="AF4" s="249" t="s">
        <v>65</v>
      </c>
      <c r="AG4" s="80"/>
      <c r="AH4" s="80"/>
      <c r="AI4" s="80"/>
      <c r="AJ4" s="80"/>
      <c r="AK4" s="258">
        <v>38808</v>
      </c>
      <c r="AL4" s="258"/>
      <c r="AM4" s="258"/>
      <c r="AN4" s="258"/>
      <c r="AO4" s="258"/>
      <c r="AP4" s="262"/>
    </row>
    <row r="5" spans="1:43" ht="42" customHeight="1">
      <c r="A5" s="178"/>
      <c r="B5" s="187"/>
      <c r="C5" s="194"/>
      <c r="D5" s="199" t="s">
        <v>1</v>
      </c>
      <c r="E5" s="208"/>
      <c r="F5" s="208"/>
      <c r="G5" s="214"/>
      <c r="H5" s="214"/>
      <c r="I5" s="214"/>
      <c r="J5" s="214"/>
      <c r="K5" s="214"/>
      <c r="L5" s="214"/>
      <c r="M5" s="226"/>
      <c r="N5" s="232" t="s">
        <v>203</v>
      </c>
      <c r="O5" s="232"/>
      <c r="P5" s="232"/>
      <c r="Q5" s="232"/>
      <c r="R5" s="232"/>
      <c r="S5" s="232"/>
      <c r="T5" s="232"/>
      <c r="U5" s="232"/>
      <c r="V5" s="232"/>
      <c r="W5" s="232"/>
      <c r="X5" s="232"/>
      <c r="Y5" s="232"/>
      <c r="Z5" s="232"/>
      <c r="AA5" s="232"/>
      <c r="AB5" s="232"/>
      <c r="AC5" s="232"/>
      <c r="AD5" s="232"/>
      <c r="AE5" s="247"/>
      <c r="AF5" s="250" t="s">
        <v>80</v>
      </c>
      <c r="AG5" s="252"/>
      <c r="AH5" s="253">
        <v>4</v>
      </c>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→「入所系」に該当しますので、「入所定員」のみ記入してください。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198</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200</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4</v>
      </c>
      <c r="B18" s="192"/>
      <c r="C18" s="192"/>
      <c r="D18" s="192"/>
      <c r="E18" s="192"/>
      <c r="F18" s="192"/>
      <c r="G18" s="192"/>
      <c r="H18" s="192"/>
      <c r="I18" s="216"/>
      <c r="J18" s="217" t="s">
        <v>83</v>
      </c>
      <c r="K18" s="220">
        <v>12000</v>
      </c>
      <c r="L18" s="220"/>
      <c r="M18" s="220"/>
      <c r="N18" s="220"/>
      <c r="O18" s="238"/>
      <c r="P18" s="239" t="s">
        <v>152</v>
      </c>
      <c r="Q18" s="240"/>
      <c r="R18" s="220">
        <f>IF(AH5="",0,A18*K18)</f>
        <v>48000</v>
      </c>
      <c r="S18" s="220"/>
      <c r="T18" s="220"/>
      <c r="U18" s="220"/>
      <c r="V18" s="238"/>
      <c r="W18" s="239" t="s">
        <v>152</v>
      </c>
      <c r="X18" s="240"/>
      <c r="Y18" s="245">
        <v>12</v>
      </c>
      <c r="Z18" s="246"/>
      <c r="AA18" s="246"/>
      <c r="AB18" s="246"/>
      <c r="AC18" s="246"/>
      <c r="AD18" s="246"/>
      <c r="AE18" s="248" t="s">
        <v>86</v>
      </c>
      <c r="AF18" s="220">
        <f>R18/12*Y18</f>
        <v>48000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48000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A10:A15">
    <cfRule type="containsBlanks" dxfId="159" priority="1">
      <formula>LEN(TRIM(A10))=0</formula>
    </cfRule>
  </conditionalFormatting>
  <conditionalFormatting sqref="N5:AE5">
    <cfRule type="containsBlanks" dxfId="158" priority="2">
      <formula>LEN(TRIM(N5))=0</formula>
    </cfRule>
  </conditionalFormatting>
  <conditionalFormatting sqref="N3:R3">
    <cfRule type="containsBlanks" dxfId="157" priority="3">
      <formula>LEN(TRIM(N3))=0</formula>
    </cfRule>
  </conditionalFormatting>
  <conditionalFormatting sqref="Y18:AD18">
    <cfRule type="containsBlanks" dxfId="156" priority="8">
      <formula>LEN(TRIM(Y18))=0</formula>
    </cfRule>
  </conditionalFormatting>
  <conditionalFormatting sqref="Y21:AD21">
    <cfRule type="containsBlanks" dxfId="155" priority="9">
      <formula>LEN(TRIM(Y21))=0</formula>
    </cfRule>
  </conditionalFormatting>
  <conditionalFormatting sqref="AK4">
    <cfRule type="containsBlanks" dxfId="154" priority="18">
      <formula>LEN(TRIM(AK4))=0</formula>
    </cfRule>
  </conditionalFormatting>
  <conditionalFormatting sqref="AM5:AN5">
    <cfRule type="containsBlanks" dxfId="153" priority="22">
      <formula>LEN(TRIM(AM5))=0</formula>
    </cfRule>
  </conditionalFormatting>
  <conditionalFormatting sqref="N7:AP7">
    <cfRule type="containsBlanks" dxfId="152" priority="28">
      <formula>LEN(TRIM(N7))=0</formula>
    </cfRule>
  </conditionalFormatting>
  <conditionalFormatting sqref="N4:AE4">
    <cfRule type="containsBlanks" dxfId="151" priority="27">
      <formula>LEN(TRIM(N4))=0</formula>
    </cfRule>
  </conditionalFormatting>
  <conditionalFormatting sqref="AH5:AI5">
    <cfRule type="containsBlanks" dxfId="150" priority="25">
      <formula>LEN(TRIM(AH5))=0</formula>
    </cfRule>
  </conditionalFormatting>
  <conditionalFormatting sqref="S6:T6 V6:X6">
    <cfRule type="containsBlanks" dxfId="149" priority="24">
      <formula>LEN(TRIM(S6))=0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imeMode="disabled" allowBlank="1" showDropDown="0" showInputMessage="1" showErrorMessage="1" sqref="A10:A15">
      <formula1>"○"</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AQ24"/>
  <sheetViews>
    <sheetView topLeftCell="A6" workbookViewId="0">
      <selection activeCell="Y21" sqref="Y21:AD21"/>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204</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205</v>
      </c>
      <c r="O4" s="100"/>
      <c r="P4" s="100"/>
      <c r="Q4" s="100"/>
      <c r="R4" s="100"/>
      <c r="S4" s="100"/>
      <c r="T4" s="100"/>
      <c r="U4" s="100"/>
      <c r="V4" s="100"/>
      <c r="W4" s="100"/>
      <c r="X4" s="100"/>
      <c r="Y4" s="100"/>
      <c r="Z4" s="100"/>
      <c r="AA4" s="100"/>
      <c r="AB4" s="100"/>
      <c r="AC4" s="100"/>
      <c r="AD4" s="100"/>
      <c r="AE4" s="100"/>
      <c r="AF4" s="249" t="s">
        <v>65</v>
      </c>
      <c r="AG4" s="80"/>
      <c r="AH4" s="80"/>
      <c r="AI4" s="80"/>
      <c r="AJ4" s="80"/>
      <c r="AK4" s="258">
        <v>44743</v>
      </c>
      <c r="AL4" s="258"/>
      <c r="AM4" s="258"/>
      <c r="AN4" s="258"/>
      <c r="AO4" s="258"/>
      <c r="AP4" s="262"/>
    </row>
    <row r="5" spans="1:43" ht="42" customHeight="1">
      <c r="A5" s="178"/>
      <c r="B5" s="187"/>
      <c r="C5" s="194"/>
      <c r="D5" s="199" t="s">
        <v>1</v>
      </c>
      <c r="E5" s="208"/>
      <c r="F5" s="208"/>
      <c r="G5" s="214"/>
      <c r="H5" s="214"/>
      <c r="I5" s="214"/>
      <c r="J5" s="214"/>
      <c r="K5" s="214"/>
      <c r="L5" s="214"/>
      <c r="M5" s="226"/>
      <c r="N5" s="232" t="s">
        <v>206</v>
      </c>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v>20</v>
      </c>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207</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81</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20</v>
      </c>
      <c r="B21" s="192"/>
      <c r="C21" s="192"/>
      <c r="D21" s="192"/>
      <c r="E21" s="192"/>
      <c r="F21" s="192"/>
      <c r="G21" s="192"/>
      <c r="H21" s="192"/>
      <c r="I21" s="216"/>
      <c r="J21" s="217" t="s">
        <v>83</v>
      </c>
      <c r="K21" s="220">
        <v>6000</v>
      </c>
      <c r="L21" s="220"/>
      <c r="M21" s="220"/>
      <c r="N21" s="220"/>
      <c r="O21" s="238"/>
      <c r="P21" s="239" t="s">
        <v>152</v>
      </c>
      <c r="Q21" s="240"/>
      <c r="R21" s="220">
        <f>A21*K21</f>
        <v>120000</v>
      </c>
      <c r="S21" s="220"/>
      <c r="T21" s="220"/>
      <c r="U21" s="220"/>
      <c r="V21" s="238"/>
      <c r="W21" s="239" t="s">
        <v>152</v>
      </c>
      <c r="X21" s="240"/>
      <c r="Y21" s="245">
        <v>9</v>
      </c>
      <c r="Z21" s="246"/>
      <c r="AA21" s="246"/>
      <c r="AB21" s="246"/>
      <c r="AC21" s="246"/>
      <c r="AD21" s="246"/>
      <c r="AE21" s="248" t="s">
        <v>86</v>
      </c>
      <c r="AF21" s="220">
        <f>R21/12*Y21</f>
        <v>90000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90000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A10:A15">
    <cfRule type="containsBlanks" dxfId="148" priority="1">
      <formula>LEN(TRIM(A10))=0</formula>
    </cfRule>
  </conditionalFormatting>
  <conditionalFormatting sqref="N5:AE5">
    <cfRule type="containsBlanks" dxfId="147" priority="2">
      <formula>LEN(TRIM(N5))=0</formula>
    </cfRule>
  </conditionalFormatting>
  <conditionalFormatting sqref="N3:R3">
    <cfRule type="containsBlanks" dxfId="146" priority="3">
      <formula>LEN(TRIM(N3))=0</formula>
    </cfRule>
  </conditionalFormatting>
  <conditionalFormatting sqref="Y18:AD18">
    <cfRule type="containsBlanks" dxfId="145" priority="8">
      <formula>LEN(TRIM(Y18))=0</formula>
    </cfRule>
  </conditionalFormatting>
  <conditionalFormatting sqref="Y21:AD21">
    <cfRule type="containsBlanks" dxfId="144" priority="9">
      <formula>LEN(TRIM(Y21))=0</formula>
    </cfRule>
  </conditionalFormatting>
  <conditionalFormatting sqref="AK4">
    <cfRule type="containsBlanks" dxfId="143" priority="18">
      <formula>LEN(TRIM(AK4))=0</formula>
    </cfRule>
  </conditionalFormatting>
  <conditionalFormatting sqref="AM5:AN5">
    <cfRule type="containsBlanks" dxfId="142" priority="22">
      <formula>LEN(TRIM(AM5))=0</formula>
    </cfRule>
  </conditionalFormatting>
  <conditionalFormatting sqref="N7:AP7">
    <cfRule type="containsBlanks" dxfId="141" priority="28">
      <formula>LEN(TRIM(N7))=0</formula>
    </cfRule>
  </conditionalFormatting>
  <conditionalFormatting sqref="N4:AE4">
    <cfRule type="containsBlanks" dxfId="140" priority="27">
      <formula>LEN(TRIM(N4))=0</formula>
    </cfRule>
  </conditionalFormatting>
  <conditionalFormatting sqref="AH5:AI5">
    <cfRule type="containsBlanks" dxfId="139" priority="25">
      <formula>LEN(TRIM(AH5))=0</formula>
    </cfRule>
  </conditionalFormatting>
  <conditionalFormatting sqref="S6:T6 V6:X6">
    <cfRule type="containsBlanks" dxfId="138" priority="24">
      <formula>LEN(TRIM(S6))=0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imeMode="disabled" allowBlank="1" showDropDown="0" showInputMessage="1" showErrorMessage="1" sqref="A10:A15">
      <formula1>"○"</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Q24"/>
  <sheetViews>
    <sheetView topLeftCell="A10" workbookViewId="0">
      <selection activeCell="Y21" sqref="Y21:AD21"/>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208</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209</v>
      </c>
      <c r="O4" s="100"/>
      <c r="P4" s="100"/>
      <c r="Q4" s="100"/>
      <c r="R4" s="100"/>
      <c r="S4" s="100"/>
      <c r="T4" s="100"/>
      <c r="U4" s="100"/>
      <c r="V4" s="100"/>
      <c r="W4" s="100"/>
      <c r="X4" s="100"/>
      <c r="Y4" s="100"/>
      <c r="Z4" s="100"/>
      <c r="AA4" s="100"/>
      <c r="AB4" s="100"/>
      <c r="AC4" s="100"/>
      <c r="AD4" s="100"/>
      <c r="AE4" s="100"/>
      <c r="AF4" s="249" t="s">
        <v>65</v>
      </c>
      <c r="AG4" s="80"/>
      <c r="AH4" s="80"/>
      <c r="AI4" s="80"/>
      <c r="AJ4" s="80"/>
      <c r="AK4" s="258">
        <v>43922</v>
      </c>
      <c r="AL4" s="258"/>
      <c r="AM4" s="258"/>
      <c r="AN4" s="258"/>
      <c r="AO4" s="258"/>
      <c r="AP4" s="262"/>
    </row>
    <row r="5" spans="1:43" ht="42" customHeight="1">
      <c r="A5" s="178"/>
      <c r="B5" s="187"/>
      <c r="C5" s="194"/>
      <c r="D5" s="199" t="s">
        <v>1</v>
      </c>
      <c r="E5" s="208"/>
      <c r="F5" s="208"/>
      <c r="G5" s="214"/>
      <c r="H5" s="214"/>
      <c r="I5" s="214"/>
      <c r="J5" s="214"/>
      <c r="K5" s="214"/>
      <c r="L5" s="214"/>
      <c r="M5" s="226"/>
      <c r="N5" s="232" t="s">
        <v>210</v>
      </c>
      <c r="O5" s="232"/>
      <c r="P5" s="232"/>
      <c r="Q5" s="232"/>
      <c r="R5" s="232"/>
      <c r="S5" s="232"/>
      <c r="T5" s="232"/>
      <c r="U5" s="232"/>
      <c r="V5" s="232"/>
      <c r="W5" s="232"/>
      <c r="X5" s="232"/>
      <c r="Y5" s="232"/>
      <c r="Z5" s="232"/>
      <c r="AA5" s="232"/>
      <c r="AB5" s="232"/>
      <c r="AC5" s="232"/>
      <c r="AD5" s="232"/>
      <c r="AE5" s="247"/>
      <c r="AF5" s="250" t="s">
        <v>80</v>
      </c>
      <c r="AG5" s="252"/>
      <c r="AH5" s="253">
        <v>10</v>
      </c>
      <c r="AI5" s="253"/>
      <c r="AJ5" s="255" t="s">
        <v>57</v>
      </c>
      <c r="AK5" s="250" t="s">
        <v>50</v>
      </c>
      <c r="AL5" s="252"/>
      <c r="AM5" s="253"/>
      <c r="AN5" s="253"/>
      <c r="AO5" s="255" t="s">
        <v>57</v>
      </c>
      <c r="AP5" s="263"/>
      <c r="AQ5" s="270"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→「入所系」に該当しますので、「入所定員」のみ記入してください。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70</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211</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10</v>
      </c>
      <c r="B18" s="192"/>
      <c r="C18" s="192"/>
      <c r="D18" s="192"/>
      <c r="E18" s="192"/>
      <c r="F18" s="192"/>
      <c r="G18" s="192"/>
      <c r="H18" s="192"/>
      <c r="I18" s="216"/>
      <c r="J18" s="217" t="s">
        <v>83</v>
      </c>
      <c r="K18" s="220">
        <v>12000</v>
      </c>
      <c r="L18" s="220"/>
      <c r="M18" s="220"/>
      <c r="N18" s="220"/>
      <c r="O18" s="238"/>
      <c r="P18" s="239" t="s">
        <v>152</v>
      </c>
      <c r="Q18" s="240"/>
      <c r="R18" s="220">
        <f>IF(AH5="",0,A18*K18)</f>
        <v>120000</v>
      </c>
      <c r="S18" s="220"/>
      <c r="T18" s="220"/>
      <c r="U18" s="220"/>
      <c r="V18" s="238"/>
      <c r="W18" s="239" t="s">
        <v>152</v>
      </c>
      <c r="X18" s="240"/>
      <c r="Y18" s="245">
        <v>12</v>
      </c>
      <c r="Z18" s="246"/>
      <c r="AA18" s="246"/>
      <c r="AB18" s="246"/>
      <c r="AC18" s="246"/>
      <c r="AD18" s="246"/>
      <c r="AE18" s="248" t="s">
        <v>86</v>
      </c>
      <c r="AF18" s="220">
        <f>R18/12*Y18</f>
        <v>120000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0</v>
      </c>
      <c r="B21" s="192"/>
      <c r="C21" s="192"/>
      <c r="D21" s="192"/>
      <c r="E21" s="192"/>
      <c r="F21" s="192"/>
      <c r="G21" s="192"/>
      <c r="H21" s="192"/>
      <c r="I21" s="216"/>
      <c r="J21" s="217" t="s">
        <v>83</v>
      </c>
      <c r="K21" s="220">
        <v>6000</v>
      </c>
      <c r="L21" s="220"/>
      <c r="M21" s="220"/>
      <c r="N21" s="220"/>
      <c r="O21" s="238"/>
      <c r="P21" s="239" t="s">
        <v>152</v>
      </c>
      <c r="Q21" s="240"/>
      <c r="R21" s="220">
        <f>A21*K21</f>
        <v>0</v>
      </c>
      <c r="S21" s="220"/>
      <c r="T21" s="220"/>
      <c r="U21" s="220"/>
      <c r="V21" s="238"/>
      <c r="W21" s="239" t="s">
        <v>152</v>
      </c>
      <c r="X21" s="240"/>
      <c r="Y21" s="245"/>
      <c r="Z21" s="246"/>
      <c r="AA21" s="246"/>
      <c r="AB21" s="246"/>
      <c r="AC21" s="246"/>
      <c r="AD21" s="246"/>
      <c r="AE21" s="248" t="s">
        <v>86</v>
      </c>
      <c r="AF21" s="220">
        <f>R21/12*Y21</f>
        <v>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120000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A10:A15">
    <cfRule type="containsBlanks" dxfId="137" priority="1">
      <formula>LEN(TRIM(A10))=0</formula>
    </cfRule>
  </conditionalFormatting>
  <conditionalFormatting sqref="N5:AE5">
    <cfRule type="containsBlanks" dxfId="136" priority="2">
      <formula>LEN(TRIM(N5))=0</formula>
    </cfRule>
  </conditionalFormatting>
  <conditionalFormatting sqref="N3:R3">
    <cfRule type="containsBlanks" dxfId="135" priority="3">
      <formula>LEN(TRIM(N3))=0</formula>
    </cfRule>
  </conditionalFormatting>
  <conditionalFormatting sqref="Y18:AD18">
    <cfRule type="containsBlanks" dxfId="134" priority="8">
      <formula>LEN(TRIM(Y18))=0</formula>
    </cfRule>
  </conditionalFormatting>
  <conditionalFormatting sqref="Y21:AD21">
    <cfRule type="containsBlanks" dxfId="133" priority="9">
      <formula>LEN(TRIM(Y21))=0</formula>
    </cfRule>
  </conditionalFormatting>
  <conditionalFormatting sqref="AK4">
    <cfRule type="containsBlanks" dxfId="132" priority="18">
      <formula>LEN(TRIM(AK4))=0</formula>
    </cfRule>
  </conditionalFormatting>
  <conditionalFormatting sqref="AM5:AN5">
    <cfRule type="containsBlanks" dxfId="131" priority="22">
      <formula>LEN(TRIM(AM5))=0</formula>
    </cfRule>
  </conditionalFormatting>
  <conditionalFormatting sqref="N7:AP7">
    <cfRule type="containsBlanks" dxfId="130" priority="28">
      <formula>LEN(TRIM(N7))=0</formula>
    </cfRule>
  </conditionalFormatting>
  <conditionalFormatting sqref="N4:AE4">
    <cfRule type="containsBlanks" dxfId="129" priority="27">
      <formula>LEN(TRIM(N4))=0</formula>
    </cfRule>
  </conditionalFormatting>
  <conditionalFormatting sqref="AH5:AI5">
    <cfRule type="containsBlanks" dxfId="128" priority="25">
      <formula>LEN(TRIM(AH5))=0</formula>
    </cfRule>
  </conditionalFormatting>
  <conditionalFormatting sqref="S6:T6 V6:X6">
    <cfRule type="containsBlanks" dxfId="127" priority="24">
      <formula>LEN(TRIM(S6))=0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imeMode="disabled" allowBlank="1" showDropDown="0" showInputMessage="1" showErrorMessage="1" sqref="A10:A15">
      <formula1>"○"</formula1>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AQ24"/>
  <sheetViews>
    <sheetView topLeftCell="A7" workbookViewId="0">
      <selection activeCell="Y21" sqref="Y21:AD21"/>
    </sheetView>
  </sheetViews>
  <sheetFormatPr defaultRowHeight="13.5"/>
  <cols>
    <col min="1" max="42" width="2.125" customWidth="1"/>
    <col min="47" max="47" width="48.625" bestFit="1" customWidth="1"/>
  </cols>
  <sheetData>
    <row r="1" spans="1:43">
      <c r="A1" s="175" t="s">
        <v>77</v>
      </c>
      <c r="B1" s="175"/>
      <c r="C1" s="175"/>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row>
    <row r="2" spans="1:43" ht="14.2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row>
    <row r="3" spans="1:43" ht="42" customHeight="1">
      <c r="A3" s="177" t="s">
        <v>4</v>
      </c>
      <c r="B3" s="186"/>
      <c r="C3" s="193"/>
      <c r="D3" s="197" t="s">
        <v>166</v>
      </c>
      <c r="E3" s="206"/>
      <c r="F3" s="206"/>
      <c r="G3" s="212"/>
      <c r="H3" s="212"/>
      <c r="I3" s="212"/>
      <c r="J3" s="212"/>
      <c r="K3" s="212"/>
      <c r="L3" s="212"/>
      <c r="M3" s="224"/>
      <c r="N3" s="230" t="s">
        <v>212</v>
      </c>
      <c r="O3" s="236"/>
      <c r="P3" s="236"/>
      <c r="Q3" s="236"/>
      <c r="R3" s="241"/>
      <c r="S3" s="242"/>
      <c r="T3" s="242"/>
      <c r="U3" s="242"/>
      <c r="V3" s="242"/>
      <c r="W3" s="242"/>
      <c r="X3" s="242"/>
      <c r="Y3" s="242"/>
      <c r="Z3" s="242"/>
      <c r="AA3" s="242"/>
      <c r="AB3" s="242"/>
      <c r="AC3" s="242"/>
      <c r="AD3" s="242"/>
      <c r="AE3" s="242"/>
      <c r="AF3" s="242"/>
      <c r="AG3" s="242"/>
      <c r="AH3" s="242"/>
      <c r="AI3" s="242"/>
      <c r="AJ3" s="254"/>
      <c r="AK3" s="254"/>
      <c r="AL3" s="254"/>
      <c r="AM3" s="254"/>
      <c r="AN3" s="254"/>
      <c r="AO3" s="254"/>
      <c r="AP3" s="261"/>
    </row>
    <row r="4" spans="1:43" ht="42" customHeight="1">
      <c r="A4" s="178"/>
      <c r="B4" s="187"/>
      <c r="C4" s="194"/>
      <c r="D4" s="198" t="s">
        <v>37</v>
      </c>
      <c r="E4" s="207"/>
      <c r="F4" s="207"/>
      <c r="G4" s="213"/>
      <c r="H4" s="213"/>
      <c r="I4" s="213"/>
      <c r="J4" s="213"/>
      <c r="K4" s="213"/>
      <c r="L4" s="213"/>
      <c r="M4" s="225"/>
      <c r="N4" s="231" t="s">
        <v>213</v>
      </c>
      <c r="O4" s="100"/>
      <c r="P4" s="100"/>
      <c r="Q4" s="100"/>
      <c r="R4" s="100"/>
      <c r="S4" s="100"/>
      <c r="T4" s="100"/>
      <c r="U4" s="100"/>
      <c r="V4" s="100"/>
      <c r="W4" s="100"/>
      <c r="X4" s="100"/>
      <c r="Y4" s="100"/>
      <c r="Z4" s="100"/>
      <c r="AA4" s="100"/>
      <c r="AB4" s="100"/>
      <c r="AC4" s="100"/>
      <c r="AD4" s="100"/>
      <c r="AE4" s="100"/>
      <c r="AF4" s="249" t="s">
        <v>65</v>
      </c>
      <c r="AG4" s="80"/>
      <c r="AH4" s="80"/>
      <c r="AI4" s="80"/>
      <c r="AJ4" s="80"/>
      <c r="AK4" s="258">
        <v>43586</v>
      </c>
      <c r="AL4" s="258"/>
      <c r="AM4" s="258"/>
      <c r="AN4" s="258"/>
      <c r="AO4" s="258"/>
      <c r="AP4" s="262"/>
    </row>
    <row r="5" spans="1:43" ht="42" customHeight="1">
      <c r="A5" s="178"/>
      <c r="B5" s="187"/>
      <c r="C5" s="194"/>
      <c r="D5" s="199" t="s">
        <v>1</v>
      </c>
      <c r="E5" s="208"/>
      <c r="F5" s="208"/>
      <c r="G5" s="214"/>
      <c r="H5" s="214"/>
      <c r="I5" s="214"/>
      <c r="J5" s="214"/>
      <c r="K5" s="214"/>
      <c r="L5" s="214"/>
      <c r="M5" s="226"/>
      <c r="N5" s="232" t="s">
        <v>214</v>
      </c>
      <c r="O5" s="232"/>
      <c r="P5" s="232"/>
      <c r="Q5" s="232"/>
      <c r="R5" s="232"/>
      <c r="S5" s="232"/>
      <c r="T5" s="232"/>
      <c r="U5" s="232"/>
      <c r="V5" s="232"/>
      <c r="W5" s="232"/>
      <c r="X5" s="232"/>
      <c r="Y5" s="232"/>
      <c r="Z5" s="232"/>
      <c r="AA5" s="232"/>
      <c r="AB5" s="232"/>
      <c r="AC5" s="232"/>
      <c r="AD5" s="232"/>
      <c r="AE5" s="247"/>
      <c r="AF5" s="250" t="s">
        <v>80</v>
      </c>
      <c r="AG5" s="252"/>
      <c r="AH5" s="253"/>
      <c r="AI5" s="253"/>
      <c r="AJ5" s="255" t="s">
        <v>57</v>
      </c>
      <c r="AK5" s="250" t="s">
        <v>50</v>
      </c>
      <c r="AL5" s="252"/>
      <c r="AM5" s="253">
        <v>5</v>
      </c>
      <c r="AN5" s="253"/>
      <c r="AO5" s="255" t="s">
        <v>57</v>
      </c>
      <c r="AP5" s="263"/>
      <c r="AQ5" s="270"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→「通所系」に該当しますので、「通所定員」のみ記入してください。</v>
      </c>
    </row>
    <row r="6" spans="1:43" ht="42" customHeight="1">
      <c r="A6" s="178"/>
      <c r="B6" s="187"/>
      <c r="C6" s="194"/>
      <c r="D6" s="200" t="s">
        <v>49</v>
      </c>
      <c r="E6" s="209"/>
      <c r="F6" s="209"/>
      <c r="G6" s="209"/>
      <c r="H6" s="209"/>
      <c r="I6" s="209"/>
      <c r="J6" s="209"/>
      <c r="K6" s="209"/>
      <c r="L6" s="209"/>
      <c r="M6" s="227"/>
      <c r="N6" s="233" t="s">
        <v>6</v>
      </c>
      <c r="O6" s="233"/>
      <c r="P6" s="233"/>
      <c r="Q6" s="233"/>
      <c r="R6" s="233"/>
      <c r="S6" s="243" t="s">
        <v>192</v>
      </c>
      <c r="T6" s="243"/>
      <c r="U6" s="233" t="s">
        <v>8</v>
      </c>
      <c r="V6" s="243" t="s">
        <v>215</v>
      </c>
      <c r="W6" s="243"/>
      <c r="X6" s="243"/>
      <c r="Y6" s="243"/>
      <c r="Z6" s="233" t="s">
        <v>19</v>
      </c>
      <c r="AA6" s="233"/>
      <c r="AB6" s="233"/>
      <c r="AC6" s="233"/>
      <c r="AD6" s="233"/>
      <c r="AE6" s="233"/>
      <c r="AF6" s="251"/>
      <c r="AG6" s="251"/>
      <c r="AH6" s="251"/>
      <c r="AI6" s="251"/>
      <c r="AJ6" s="251"/>
      <c r="AK6" s="251"/>
      <c r="AL6" s="251"/>
      <c r="AM6" s="251"/>
      <c r="AN6" s="251"/>
      <c r="AO6" s="251"/>
      <c r="AP6" s="264"/>
    </row>
    <row r="7" spans="1:43" ht="42" customHeight="1">
      <c r="A7" s="179"/>
      <c r="B7" s="188"/>
      <c r="C7" s="195"/>
      <c r="D7" s="201"/>
      <c r="E7" s="210"/>
      <c r="F7" s="210"/>
      <c r="G7" s="210"/>
      <c r="H7" s="210"/>
      <c r="I7" s="210"/>
      <c r="J7" s="210"/>
      <c r="K7" s="210"/>
      <c r="L7" s="210"/>
      <c r="M7" s="228"/>
      <c r="N7" s="234" t="s">
        <v>48</v>
      </c>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65"/>
    </row>
    <row r="8" spans="1:43" ht="14.25">
      <c r="A8" s="180"/>
      <c r="B8" s="180"/>
      <c r="C8" s="180"/>
      <c r="D8" s="180"/>
      <c r="E8" s="180"/>
      <c r="F8" s="180"/>
      <c r="G8" s="180"/>
      <c r="H8" s="180"/>
      <c r="I8" s="180"/>
      <c r="J8" s="180"/>
      <c r="K8" s="218"/>
      <c r="L8" s="222"/>
      <c r="M8" s="214"/>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row>
    <row r="9" spans="1:43" ht="29.25" customHeight="1">
      <c r="A9" s="181" t="s">
        <v>34</v>
      </c>
      <c r="B9" s="189"/>
      <c r="C9" s="189"/>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66"/>
    </row>
    <row r="10" spans="1:43" ht="29.25" customHeight="1">
      <c r="A10" s="182" t="s">
        <v>201</v>
      </c>
      <c r="B10" s="190"/>
      <c r="C10" s="196"/>
      <c r="D10" s="203" t="s">
        <v>151</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67"/>
    </row>
    <row r="11" spans="1:43" ht="29.25" customHeight="1">
      <c r="A11" s="182" t="s">
        <v>201</v>
      </c>
      <c r="B11" s="190"/>
      <c r="C11" s="196"/>
      <c r="D11" s="204" t="s">
        <v>59</v>
      </c>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68"/>
    </row>
    <row r="12" spans="1:43" ht="29.25" customHeight="1">
      <c r="A12" s="182" t="s">
        <v>201</v>
      </c>
      <c r="B12" s="190"/>
      <c r="C12" s="196"/>
      <c r="D12" s="204" t="s">
        <v>58</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68"/>
    </row>
    <row r="13" spans="1:43" ht="29.25" customHeight="1">
      <c r="A13" s="182" t="s">
        <v>201</v>
      </c>
      <c r="B13" s="190"/>
      <c r="C13" s="196"/>
      <c r="D13" s="204" t="s">
        <v>35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68"/>
    </row>
    <row r="14" spans="1:43" ht="29.25" customHeight="1">
      <c r="A14" s="182" t="s">
        <v>201</v>
      </c>
      <c r="B14" s="190"/>
      <c r="C14" s="196"/>
      <c r="D14" s="204" t="s">
        <v>105</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68"/>
    </row>
    <row r="15" spans="1:43" ht="29.25" customHeight="1">
      <c r="A15" s="182" t="s">
        <v>201</v>
      </c>
      <c r="B15" s="190"/>
      <c r="C15" s="196"/>
      <c r="D15" s="205" t="s">
        <v>146</v>
      </c>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69"/>
    </row>
    <row r="16" spans="1:43" ht="14.25">
      <c r="A16" s="180"/>
      <c r="B16" s="180"/>
      <c r="C16" s="180"/>
      <c r="D16" s="180"/>
      <c r="E16" s="180"/>
      <c r="F16" s="180"/>
      <c r="G16" s="180"/>
      <c r="H16" s="180"/>
      <c r="I16" s="180"/>
      <c r="J16" s="180"/>
      <c r="K16" s="218"/>
      <c r="L16" s="222"/>
      <c r="M16" s="214"/>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row>
    <row r="17" spans="1:42" ht="41.25" customHeight="1">
      <c r="A17" s="183" t="s">
        <v>12</v>
      </c>
      <c r="B17" s="191"/>
      <c r="C17" s="191"/>
      <c r="D17" s="191"/>
      <c r="E17" s="191"/>
      <c r="F17" s="191"/>
      <c r="G17" s="191"/>
      <c r="H17" s="191"/>
      <c r="I17" s="191"/>
      <c r="J17" s="191"/>
      <c r="K17" s="219" t="s">
        <v>7</v>
      </c>
      <c r="L17" s="219"/>
      <c r="M17" s="219"/>
      <c r="N17" s="219"/>
      <c r="O17" s="219"/>
      <c r="P17" s="219"/>
      <c r="Q17" s="219"/>
      <c r="R17" s="219" t="s">
        <v>55</v>
      </c>
      <c r="S17" s="219"/>
      <c r="T17" s="219"/>
      <c r="U17" s="219"/>
      <c r="V17" s="219"/>
      <c r="W17" s="219"/>
      <c r="X17" s="219"/>
      <c r="Y17" s="244" t="s">
        <v>84</v>
      </c>
      <c r="Z17" s="244"/>
      <c r="AA17" s="244"/>
      <c r="AB17" s="244"/>
      <c r="AC17" s="244"/>
      <c r="AD17" s="244"/>
      <c r="AE17" s="244"/>
      <c r="AF17" s="219" t="s">
        <v>87</v>
      </c>
      <c r="AG17" s="219"/>
      <c r="AH17" s="219"/>
      <c r="AI17" s="219"/>
      <c r="AJ17" s="219"/>
      <c r="AK17" s="219"/>
      <c r="AL17" s="259"/>
      <c r="AM17" s="235"/>
      <c r="AN17" s="235"/>
      <c r="AO17" s="235"/>
      <c r="AP17" s="235"/>
    </row>
    <row r="18" spans="1:42" ht="41.25" customHeight="1">
      <c r="A18" s="184">
        <f>IF(AH5="",0,AH5)</f>
        <v>0</v>
      </c>
      <c r="B18" s="192"/>
      <c r="C18" s="192"/>
      <c r="D18" s="192"/>
      <c r="E18" s="192"/>
      <c r="F18" s="192"/>
      <c r="G18" s="192"/>
      <c r="H18" s="192"/>
      <c r="I18" s="216"/>
      <c r="J18" s="217" t="s">
        <v>83</v>
      </c>
      <c r="K18" s="220">
        <v>12000</v>
      </c>
      <c r="L18" s="220"/>
      <c r="M18" s="220"/>
      <c r="N18" s="220"/>
      <c r="O18" s="238"/>
      <c r="P18" s="239" t="s">
        <v>152</v>
      </c>
      <c r="Q18" s="240"/>
      <c r="R18" s="220">
        <f>IF(AH5="",0,A18*K18)</f>
        <v>0</v>
      </c>
      <c r="S18" s="220"/>
      <c r="T18" s="220"/>
      <c r="U18" s="220"/>
      <c r="V18" s="238"/>
      <c r="W18" s="239" t="s">
        <v>152</v>
      </c>
      <c r="X18" s="240"/>
      <c r="Y18" s="245"/>
      <c r="Z18" s="246"/>
      <c r="AA18" s="246"/>
      <c r="AB18" s="246"/>
      <c r="AC18" s="246"/>
      <c r="AD18" s="246"/>
      <c r="AE18" s="248" t="s">
        <v>86</v>
      </c>
      <c r="AF18" s="220">
        <f>R18/12*Y18</f>
        <v>0</v>
      </c>
      <c r="AG18" s="220"/>
      <c r="AH18" s="220"/>
      <c r="AI18" s="220"/>
      <c r="AJ18" s="238"/>
      <c r="AK18" s="239" t="s">
        <v>152</v>
      </c>
      <c r="AL18" s="260"/>
      <c r="AM18" s="235"/>
      <c r="AN18" s="235"/>
      <c r="AO18" s="235"/>
      <c r="AP18" s="235"/>
    </row>
    <row r="19" spans="1:42" ht="22.5" customHeight="1">
      <c r="A19" s="185"/>
      <c r="B19" s="185"/>
      <c r="C19" s="185"/>
      <c r="D19" s="185"/>
      <c r="E19" s="185"/>
      <c r="F19" s="185"/>
      <c r="G19" s="215"/>
      <c r="H19" s="185"/>
      <c r="I19" s="185"/>
      <c r="J19" s="185"/>
      <c r="K19" s="221"/>
      <c r="L19" s="223"/>
      <c r="M19" s="229"/>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row>
    <row r="20" spans="1:42" ht="41.25" customHeight="1">
      <c r="A20" s="183" t="s">
        <v>74</v>
      </c>
      <c r="B20" s="191"/>
      <c r="C20" s="191"/>
      <c r="D20" s="191"/>
      <c r="E20" s="191"/>
      <c r="F20" s="191"/>
      <c r="G20" s="191"/>
      <c r="H20" s="191"/>
      <c r="I20" s="191"/>
      <c r="J20" s="191"/>
      <c r="K20" s="219" t="s">
        <v>7</v>
      </c>
      <c r="L20" s="219"/>
      <c r="M20" s="219"/>
      <c r="N20" s="219"/>
      <c r="O20" s="219"/>
      <c r="P20" s="219"/>
      <c r="Q20" s="219"/>
      <c r="R20" s="219" t="s">
        <v>55</v>
      </c>
      <c r="S20" s="219"/>
      <c r="T20" s="219"/>
      <c r="U20" s="219"/>
      <c r="V20" s="219"/>
      <c r="W20" s="219"/>
      <c r="X20" s="219"/>
      <c r="Y20" s="244" t="s">
        <v>84</v>
      </c>
      <c r="Z20" s="244"/>
      <c r="AA20" s="244"/>
      <c r="AB20" s="244"/>
      <c r="AC20" s="244"/>
      <c r="AD20" s="244"/>
      <c r="AE20" s="244"/>
      <c r="AF20" s="219" t="s">
        <v>88</v>
      </c>
      <c r="AG20" s="219"/>
      <c r="AH20" s="219"/>
      <c r="AI20" s="219"/>
      <c r="AJ20" s="219"/>
      <c r="AK20" s="219"/>
      <c r="AL20" s="259"/>
      <c r="AM20" s="235"/>
      <c r="AN20" s="235"/>
      <c r="AO20" s="235"/>
      <c r="AP20" s="235"/>
    </row>
    <row r="21" spans="1:42" ht="41.25" customHeight="1">
      <c r="A21" s="184">
        <f>IF(AM5="",0,AM5)</f>
        <v>5</v>
      </c>
      <c r="B21" s="192"/>
      <c r="C21" s="192"/>
      <c r="D21" s="192"/>
      <c r="E21" s="192"/>
      <c r="F21" s="192"/>
      <c r="G21" s="192"/>
      <c r="H21" s="192"/>
      <c r="I21" s="216"/>
      <c r="J21" s="217" t="s">
        <v>83</v>
      </c>
      <c r="K21" s="220">
        <v>6000</v>
      </c>
      <c r="L21" s="220"/>
      <c r="M21" s="220"/>
      <c r="N21" s="220"/>
      <c r="O21" s="238"/>
      <c r="P21" s="239" t="s">
        <v>152</v>
      </c>
      <c r="Q21" s="240"/>
      <c r="R21" s="220">
        <f>A21*K21</f>
        <v>30000</v>
      </c>
      <c r="S21" s="220"/>
      <c r="T21" s="220"/>
      <c r="U21" s="220"/>
      <c r="V21" s="238"/>
      <c r="W21" s="239" t="s">
        <v>152</v>
      </c>
      <c r="X21" s="240"/>
      <c r="Y21" s="245">
        <v>12</v>
      </c>
      <c r="Z21" s="246"/>
      <c r="AA21" s="246"/>
      <c r="AB21" s="246"/>
      <c r="AC21" s="246"/>
      <c r="AD21" s="246"/>
      <c r="AE21" s="248" t="s">
        <v>86</v>
      </c>
      <c r="AF21" s="220">
        <f>R21/12*Y21</f>
        <v>30000</v>
      </c>
      <c r="AG21" s="220"/>
      <c r="AH21" s="220"/>
      <c r="AI21" s="220"/>
      <c r="AJ21" s="238"/>
      <c r="AK21" s="239" t="s">
        <v>152</v>
      </c>
      <c r="AL21" s="260"/>
      <c r="AM21" s="235"/>
      <c r="AN21" s="235"/>
      <c r="AO21" s="235"/>
      <c r="AP21" s="235"/>
    </row>
    <row r="22" spans="1:42" ht="22.5" customHeight="1">
      <c r="A22" s="185"/>
      <c r="B22" s="185"/>
      <c r="C22" s="185"/>
      <c r="D22" s="185"/>
      <c r="E22" s="185"/>
      <c r="F22" s="185"/>
      <c r="G22" s="185"/>
      <c r="H22" s="185"/>
      <c r="I22" s="185"/>
      <c r="J22" s="185"/>
      <c r="K22" s="221"/>
      <c r="L22" s="223"/>
      <c r="M22" s="229"/>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row>
    <row r="23" spans="1:42" ht="40.5" customHeight="1">
      <c r="AJ23" s="256" t="s">
        <v>67</v>
      </c>
      <c r="AK23" s="219"/>
      <c r="AL23" s="219"/>
      <c r="AM23" s="219"/>
      <c r="AN23" s="219"/>
      <c r="AO23" s="219"/>
      <c r="AP23" s="259"/>
    </row>
    <row r="24" spans="1:42" ht="40.5" customHeight="1">
      <c r="AJ24" s="257">
        <f>AF18+AF21</f>
        <v>30000</v>
      </c>
      <c r="AK24" s="220"/>
      <c r="AL24" s="220"/>
      <c r="AM24" s="220"/>
      <c r="AN24" s="238"/>
      <c r="AO24" s="239" t="s">
        <v>152</v>
      </c>
      <c r="AP24" s="260"/>
    </row>
  </sheetData>
  <mergeCells count="57">
    <mergeCell ref="N3:R3"/>
    <mergeCell ref="N4:AE4"/>
    <mergeCell ref="AF4:AJ4"/>
    <mergeCell ref="AK4:AP4"/>
    <mergeCell ref="N5:AE5"/>
    <mergeCell ref="AF5:AG5"/>
    <mergeCell ref="AH5:AI5"/>
    <mergeCell ref="AK5:AL5"/>
    <mergeCell ref="AM5:AN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A17:J17"/>
    <mergeCell ref="K17:Q17"/>
    <mergeCell ref="R17:X17"/>
    <mergeCell ref="Y17:AE17"/>
    <mergeCell ref="AF17:AL17"/>
    <mergeCell ref="A18:I18"/>
    <mergeCell ref="K18:O18"/>
    <mergeCell ref="P18:Q18"/>
    <mergeCell ref="R18:V18"/>
    <mergeCell ref="W18:X18"/>
    <mergeCell ref="Y18:AD18"/>
    <mergeCell ref="AF18:AJ18"/>
    <mergeCell ref="AK18:AL18"/>
    <mergeCell ref="A20:J20"/>
    <mergeCell ref="K20:Q20"/>
    <mergeCell ref="R20:X20"/>
    <mergeCell ref="Y20:AE20"/>
    <mergeCell ref="AF20:AL20"/>
    <mergeCell ref="A21:I21"/>
    <mergeCell ref="K21:O21"/>
    <mergeCell ref="P21:Q21"/>
    <mergeCell ref="R21:V21"/>
    <mergeCell ref="W21:X21"/>
    <mergeCell ref="Y21:AD21"/>
    <mergeCell ref="AF21:AJ21"/>
    <mergeCell ref="AK21:AL21"/>
    <mergeCell ref="AJ23:AP23"/>
    <mergeCell ref="AJ24:AN24"/>
    <mergeCell ref="AO24:AP24"/>
    <mergeCell ref="A3:C7"/>
    <mergeCell ref="D6:M7"/>
  </mergeCells>
  <phoneticPr fontId="3" type="Hiragana"/>
  <conditionalFormatting sqref="A10:A15">
    <cfRule type="containsBlanks" dxfId="126" priority="1">
      <formula>LEN(TRIM(A10))=0</formula>
    </cfRule>
  </conditionalFormatting>
  <conditionalFormatting sqref="N5:AE5">
    <cfRule type="containsBlanks" dxfId="125" priority="2">
      <formula>LEN(TRIM(N5))=0</formula>
    </cfRule>
  </conditionalFormatting>
  <conditionalFormatting sqref="N3:R3">
    <cfRule type="containsBlanks" dxfId="124" priority="3">
      <formula>LEN(TRIM(N3))=0</formula>
    </cfRule>
  </conditionalFormatting>
  <conditionalFormatting sqref="Y18:AD18">
    <cfRule type="containsBlanks" dxfId="123" priority="8">
      <formula>LEN(TRIM(Y18))=0</formula>
    </cfRule>
  </conditionalFormatting>
  <conditionalFormatting sqref="Y21:AD21">
    <cfRule type="containsBlanks" dxfId="122" priority="9">
      <formula>LEN(TRIM(Y21))=0</formula>
    </cfRule>
  </conditionalFormatting>
  <conditionalFormatting sqref="AK4">
    <cfRule type="containsBlanks" dxfId="121" priority="18">
      <formula>LEN(TRIM(AK4))=0</formula>
    </cfRule>
  </conditionalFormatting>
  <conditionalFormatting sqref="AM5:AN5">
    <cfRule type="containsBlanks" dxfId="120" priority="22">
      <formula>LEN(TRIM(AM5))=0</formula>
    </cfRule>
  </conditionalFormatting>
  <conditionalFormatting sqref="N7:AP7">
    <cfRule type="containsBlanks" dxfId="119" priority="28">
      <formula>LEN(TRIM(N7))=0</formula>
    </cfRule>
  </conditionalFormatting>
  <conditionalFormatting sqref="N4:AE4">
    <cfRule type="containsBlanks" dxfId="118" priority="27">
      <formula>LEN(TRIM(N4))=0</formula>
    </cfRule>
  </conditionalFormatting>
  <conditionalFormatting sqref="AH5:AI5">
    <cfRule type="containsBlanks" dxfId="117" priority="25">
      <formula>LEN(TRIM(AH5))=0</formula>
    </cfRule>
  </conditionalFormatting>
  <conditionalFormatting sqref="S6:T6 V6:X6">
    <cfRule type="containsBlanks" dxfId="116" priority="24">
      <formula>LEN(TRIM(S6))=0</formula>
    </cfRule>
  </conditionalFormatting>
  <dataValidations count="7">
    <dataValidation imeMode="halfAlpha" allowBlank="1" showDropDown="0" showInputMessage="1" showErrorMessage="1" sqref="AO5 AJ5"/>
    <dataValidation imeMode="disabled" allowBlank="1" showDropDown="0" showInputMessage="1" showErrorMessage="1" sqref="AM5:AN5 AH5:AI5 V6:Y6 S6:T6"/>
    <dataValidation type="list" allowBlank="1" showDropDown="0" showInputMessage="1" showErrorMessage="1" sqref="Y18:AD18 Y21:AD21">
      <formula1>"12,11,10,9,8,7,6,5,4,3,2,1"</formula1>
    </dataValidation>
    <dataValidation type="date" allowBlank="1" showDropDown="0" showInputMessage="1" showErrorMessage="1" sqref="AK4:AP4">
      <formula1>92</formula1>
      <formula2>45016</formula2>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imeMode="disabled" allowBlank="1" showDropDown="0" showInputMessage="1" showErrorMessage="1" sqref="A10:A15">
      <formula1>"○"</formula1>
    </dataValidation>
  </dataValidations>
  <pageMargins left="0.59055118110236215" right="0.59055118110236215" top="0.75" bottom="0.75" header="0.3" footer="0.3"/>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請求書</vt:lpstr>
      <vt:lpstr>委任状（申請者と口座名義人が違う場合に提出）</vt:lpstr>
    </vt:vector>
  </TitlesOfParts>
  <Company>TAIMS</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松江　夏愛</cp:lastModifiedBy>
  <cp:lastPrinted>2022-02-07T09:51:59Z</cp:lastPrinted>
  <dcterms:created xsi:type="dcterms:W3CDTF">2018-06-19T01:27:02Z</dcterms:created>
  <dcterms:modified xsi:type="dcterms:W3CDTF">2023-07-07T00:04:03Z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2023-07-07T00:04:03Z</vt:filetime>
  </property>
</Properties>
</file>