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ISEI\zaisei_new\R03\02財政\13公営企業（その他：交付税、起債除く）\220106　公営企業における経営比較分析表（令和２年度決算）の作成\06 回答（→県）※URL報告\HP掲載データ\"/>
    </mc:Choice>
  </mc:AlternateContent>
  <workbookProtection workbookAlgorithmName="SHA-512" workbookHashValue="AirXve2sl5I5mc2hcsvvWgt4LhJruNKUrZezcNG4O/lHmYVsZyBaa06EQkHYu/QdvwCj4q6pQ2P0oaDRqbySwA==" workbookSaltValue="hJPNXi+EzjyyxYFgx34ZuA==" workbookSpinCount="100000" lockStructure="1"/>
  <bookViews>
    <workbookView xWindow="-105" yWindow="-105" windowWidth="27585" windowHeight="1786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W10" i="4"/>
  <c r="B10" i="4"/>
  <c r="BB8" i="4"/>
  <c r="AT8" i="4"/>
  <c r="AD8" i="4"/>
  <c r="I8" i="4"/>
  <c r="B8" i="4"/>
</calcChain>
</file>

<file path=xl/sharedStrings.xml><?xml version="1.0" encoding="utf-8"?>
<sst xmlns="http://schemas.openxmlformats.org/spreadsheetml/2006/main" count="325" uniqueCount="116">
  <si>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</si>
  <si>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</si>
  <si>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</si>
  <si>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</si>
  <si>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</si>
  <si>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</si>
  <si>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</si>
  <si>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</si>
  <si>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</si>
  <si>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</si>
  <si>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</si>
  <si>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</si>
  <si>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</si>
  <si>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</si>
  <si>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</si>
  <si>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</si>
  <si>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</si>
  <si>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</si>
  <si>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</si>
  <si>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</si>
  <si>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</si>
  <si>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</si>
  <si>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</si>
  <si>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</si>
  <si>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</si>
  <si>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</si>
  <si>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</si>
  <si>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</si>
  <si>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</si>
  <si>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</si>
  <si>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</si>
  <si>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</si>
  <si>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</si>
  <si>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</si>
  <si>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</si>
  <si>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</si>
  <si>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</si>
  <si>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</si>
  <si>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</si>
  <si>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</si>
  <si>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</si>
  <si>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</si>
  <si>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</si>
  <si>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</si>
  <si>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</si>
  <si>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</si>
  <si>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</si>
  <si>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</si>
  <si>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</si>
  <si>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</si>
  <si>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</si>
  <si>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</si>
  <si>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</si>
  <si>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</si>
  <si>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</si>
  <si>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</si>
  <si>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</si>
  <si>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</si>
  <si>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</si>
  <si>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</si>
  <si>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</si>
  <si>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</si>
  <si>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</si>
  <si>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</si>
  <si>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</si>
  <si>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</si>
  <si>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</si>
  <si>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</si>
  <si>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</si>
  <si>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</si>
  <si>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</si>
  <si>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</si>
  <si>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</si>
  <si>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</si>
  <si>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</si>
  <si>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</si>
  <si>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</si>
  <si>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</si>
  <si>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</si>
  <si>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</si>
  <si>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</si>
  <si>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</si>
  <si>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</si>
  <si>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</si>
  <si>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</si>
  <si>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</si>
  <si>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</si>
  <si>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</si>
  <si>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</si>
  <si>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</si>
  <si>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</si>
  <si>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</si>
  <si>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</si>
  <si>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</si>
  <si>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</si>
  <si>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</si>
  <si>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北秋田市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</si>
  <si>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</si>
  <si>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</si>
  <si>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</si>
  <si>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</si>
  <si>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</si>
  <si>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</si>
  <si>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</si>
  <si>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</si>
  <si>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</si>
  <si>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</si>
  <si>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</si>
  <si>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</si>
  <si>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</si>
  <si>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</si>
  <si>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</si>
  <si>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</si>
  <si>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令和２年度より、特定地域生活排水処理事業に地方公営企業法の財務規定を適用した法一部適用事業となったため、当該年度のみの値となっています。
　経常収支比率は、経常収益よりも経常費用が多くなっています。また、料金収入よりも一般会計繰入金である他会計補助金に依存している状況です。
　累積欠損金比率は、法一部適用事業となったため、長期前受金が発生し負債が大きくなり欠損金が生じています。
　流動比率は、建設改良のために発行した企業債が大部分を占め、１年以内に支払わなければならない企業債償還を料金収入等では賄えておらず、料金改定等による収入を確保する経営が必要です。
　経費回収率は、料金で回収すべき経費を料金で賄えていない状況です。料金収入の確保や費用削減等に一層取り組みます。
　汚水処理原価は、汚水処理費の資本費が減価償却費などにより大きくなっています。
　施設利用率は、地域の高齢化、人口減少等により、世帯人数に対し設置浄化槽が大きいことが表れています。
　水洗化比率は、休止している浄化槽が無い事から100％であります。</t>
    <rPh sb="8" eb="10">
      <t>トクテイ</t>
    </rPh>
    <rPh sb="10" eb="12">
      <t>チイキ</t>
    </rPh>
    <rPh sb="12" eb="14">
      <t>セイカツ</t>
    </rPh>
    <rPh sb="14" eb="16">
      <t>ハイスイ</t>
    </rPh>
    <rPh sb="16" eb="18">
      <t>ショリ</t>
    </rPh>
    <rPh sb="38" eb="39">
      <t>ホウ</t>
    </rPh>
    <rPh sb="140" eb="142">
      <t>ルイセキ</t>
    </rPh>
    <rPh sb="142" eb="145">
      <t>ケッソンキン</t>
    </rPh>
    <rPh sb="145" eb="147">
      <t>ヒリツ</t>
    </rPh>
    <rPh sb="150" eb="152">
      <t>イチブ</t>
    </rPh>
    <rPh sb="152" eb="154">
      <t>テキヨウ</t>
    </rPh>
    <rPh sb="154" eb="156">
      <t>ジギョウ</t>
    </rPh>
    <rPh sb="258" eb="260">
      <t>リョウキン</t>
    </rPh>
    <rPh sb="260" eb="262">
      <t>カイテイ</t>
    </rPh>
    <rPh sb="262" eb="263">
      <t>トウ</t>
    </rPh>
    <rPh sb="387" eb="389">
      <t>チイキ</t>
    </rPh>
    <rPh sb="390" eb="393">
      <t>コウレイカ</t>
    </rPh>
    <rPh sb="394" eb="396">
      <t>ジンコウ</t>
    </rPh>
    <rPh sb="396" eb="398">
      <t>ゲンショウ</t>
    </rPh>
    <rPh sb="398" eb="399">
      <t>トウ</t>
    </rPh>
    <rPh sb="403" eb="405">
      <t>セタイ</t>
    </rPh>
    <rPh sb="405" eb="407">
      <t>ニンズウ</t>
    </rPh>
    <rPh sb="408" eb="409">
      <t>タイ</t>
    </rPh>
    <rPh sb="410" eb="412">
      <t>セッチ</t>
    </rPh>
    <rPh sb="412" eb="415">
      <t>ジョウカソウ</t>
    </rPh>
    <rPh sb="416" eb="417">
      <t>オオ</t>
    </rPh>
    <rPh sb="422" eb="423">
      <t>アラワ</t>
    </rPh>
    <rPh sb="438" eb="440">
      <t>キュウシ</t>
    </rPh>
    <rPh sb="444" eb="447">
      <t>ジョウカソウ</t>
    </rPh>
    <rPh sb="448" eb="449">
      <t>ナ</t>
    </rPh>
    <rPh sb="450" eb="451">
      <t>コト</t>
    </rPh>
    <phoneticPr fontId="4"/>
  </si>
  <si>
    <t>　有形固定資産減価償却率は、整備開始が平成14年度と、まだ耐用年数を迎えていないため、浄化槽の更新事業を開始しておりません。</t>
    <rPh sb="1" eb="3">
      <t>ユウケイ</t>
    </rPh>
    <rPh sb="3" eb="7">
      <t>コテイシサン</t>
    </rPh>
    <rPh sb="7" eb="9">
      <t>ゲンカ</t>
    </rPh>
    <rPh sb="9" eb="12">
      <t>ショウキャクリツ</t>
    </rPh>
    <rPh sb="14" eb="16">
      <t>セイビ</t>
    </rPh>
    <rPh sb="16" eb="18">
      <t>カイシ</t>
    </rPh>
    <rPh sb="19" eb="21">
      <t>ヘイセイ</t>
    </rPh>
    <rPh sb="23" eb="25">
      <t>ネンド</t>
    </rPh>
    <rPh sb="43" eb="46">
      <t>ジョウカソウ</t>
    </rPh>
    <rPh sb="47" eb="49">
      <t>コウシン</t>
    </rPh>
    <rPh sb="49" eb="51">
      <t>ジギョウ</t>
    </rPh>
    <rPh sb="52" eb="54">
      <t>カイシ</t>
    </rPh>
    <phoneticPr fontId="4"/>
  </si>
  <si>
    <t xml:space="preserve">　令和２年度から法一部適用事業となったことにより、経営状況が明確化され、財政内容が判然となったことから、これまでより更に事業内容に注視し、持続可能な安定経営を目指して運営していきます。
　収入については、一般会計からの繰入金に依存度が高いため、これを改善すべく料金水準を見直し、料金単価の改定を行うことにより適正な使用料となるよう取り組みます。
</t>
    <rPh sb="1" eb="3">
      <t>レイワ</t>
    </rPh>
    <rPh sb="4" eb="6">
      <t>ネンド</t>
    </rPh>
    <rPh sb="8" eb="9">
      <t>ホウ</t>
    </rPh>
    <rPh sb="9" eb="11">
      <t>イチブ</t>
    </rPh>
    <rPh sb="11" eb="13">
      <t>テキヨウ</t>
    </rPh>
    <rPh sb="13" eb="15">
      <t>ジギョウ</t>
    </rPh>
    <rPh sb="25" eb="27">
      <t>ケイエイ</t>
    </rPh>
    <rPh sb="27" eb="29">
      <t>ジョウキョウ</t>
    </rPh>
    <rPh sb="30" eb="33">
      <t>メイカクカ</t>
    </rPh>
    <rPh sb="36" eb="38">
      <t>ザイセイ</t>
    </rPh>
    <rPh sb="38" eb="40">
      <t>ナイヨウ</t>
    </rPh>
    <rPh sb="41" eb="43">
      <t>ハンゼン</t>
    </rPh>
    <rPh sb="58" eb="59">
      <t>サラ</t>
    </rPh>
    <rPh sb="60" eb="62">
      <t>ジギョウ</t>
    </rPh>
    <rPh sb="62" eb="64">
      <t>ナイヨウ</t>
    </rPh>
    <rPh sb="65" eb="67">
      <t>チュウシ</t>
    </rPh>
    <rPh sb="69" eb="71">
      <t>ジゾク</t>
    </rPh>
    <rPh sb="71" eb="73">
      <t>カノウ</t>
    </rPh>
    <rPh sb="74" eb="76">
      <t>アンテイ</t>
    </rPh>
    <rPh sb="76" eb="78">
      <t>ケイエイ</t>
    </rPh>
    <rPh sb="79" eb="81">
      <t>メザ</t>
    </rPh>
    <rPh sb="83" eb="85">
      <t>ウンエイ</t>
    </rPh>
    <rPh sb="94" eb="96">
      <t>シュウニュウ</t>
    </rPh>
    <rPh sb="125" eb="127">
      <t>カイゼン</t>
    </rPh>
    <rPh sb="165" eb="166">
      <t>ト</t>
    </rPh>
    <rPh sb="167" eb="168">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</si>
</sst>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2D-4DAB-B673-0BB507DC884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62D-4DAB-B673-0BB507DC884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36</c:v>
                </c:pt>
              </c:numCache>
            </c:numRef>
          </c:val>
          <c:extLst>
            <c:ext xmlns:c16="http://schemas.microsoft.com/office/drawing/2014/chart" uri="{C3380CC4-5D6E-409C-BE32-E72D297353CC}">
              <c16:uniqueId val="{00000000-A356-4EBC-AC1B-4D2B318D75A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58.19</c:v>
                </c:pt>
              </c:numCache>
            </c:numRef>
          </c:val>
          <c:smooth val="0"/>
          <c:extLst>
            <c:ext xmlns:c16="http://schemas.microsoft.com/office/drawing/2014/chart" uri="{C3380CC4-5D6E-409C-BE32-E72D297353CC}">
              <c16:uniqueId val="{00000001-A356-4EBC-AC1B-4D2B318D75A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5A3E-44BB-B2E6-62A47D5B4AA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87.8</c:v>
                </c:pt>
              </c:numCache>
            </c:numRef>
          </c:val>
          <c:smooth val="0"/>
          <c:extLst>
            <c:ext xmlns:c16="http://schemas.microsoft.com/office/drawing/2014/chart" uri="{C3380CC4-5D6E-409C-BE32-E72D297353CC}">
              <c16:uniqueId val="{00000001-5A3E-44BB-B2E6-62A47D5B4AA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53.67</c:v>
                </c:pt>
              </c:numCache>
            </c:numRef>
          </c:val>
          <c:extLst>
            <c:ext xmlns:c16="http://schemas.microsoft.com/office/drawing/2014/chart" uri="{C3380CC4-5D6E-409C-BE32-E72D297353CC}">
              <c16:uniqueId val="{00000000-C552-47DC-9868-159F26BF7C0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99.03</c:v>
                </c:pt>
              </c:numCache>
            </c:numRef>
          </c:val>
          <c:smooth val="0"/>
          <c:extLst>
            <c:ext xmlns:c16="http://schemas.microsoft.com/office/drawing/2014/chart" uri="{C3380CC4-5D6E-409C-BE32-E72D297353CC}">
              <c16:uniqueId val="{00000001-C552-47DC-9868-159F26BF7C0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6.74</c:v>
                </c:pt>
              </c:numCache>
            </c:numRef>
          </c:val>
          <c:extLst>
            <c:ext xmlns:c16="http://schemas.microsoft.com/office/drawing/2014/chart" uri="{C3380CC4-5D6E-409C-BE32-E72D297353CC}">
              <c16:uniqueId val="{00000000-818C-4E87-B922-44D788E03D9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15.74</c:v>
                </c:pt>
              </c:numCache>
            </c:numRef>
          </c:val>
          <c:smooth val="0"/>
          <c:extLst>
            <c:ext xmlns:c16="http://schemas.microsoft.com/office/drawing/2014/chart" uri="{C3380CC4-5D6E-409C-BE32-E72D297353CC}">
              <c16:uniqueId val="{00000001-818C-4E87-B922-44D788E03D9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5C-49B7-A80D-9730AD5C7C4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F5C-49B7-A80D-9730AD5C7C4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182.05</c:v>
                </c:pt>
              </c:numCache>
            </c:numRef>
          </c:val>
          <c:extLst>
            <c:ext xmlns:c16="http://schemas.microsoft.com/office/drawing/2014/chart" uri="{C3380CC4-5D6E-409C-BE32-E72D297353CC}">
              <c16:uniqueId val="{00000000-21B8-41C4-87EA-7214795AA56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74.239999999999995</c:v>
                </c:pt>
              </c:numCache>
            </c:numRef>
          </c:val>
          <c:smooth val="0"/>
          <c:extLst>
            <c:ext xmlns:c16="http://schemas.microsoft.com/office/drawing/2014/chart" uri="{C3380CC4-5D6E-409C-BE32-E72D297353CC}">
              <c16:uniqueId val="{00000001-21B8-41C4-87EA-7214795AA56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5.1100000000000003</c:v>
                </c:pt>
              </c:numCache>
            </c:numRef>
          </c:val>
          <c:extLst>
            <c:ext xmlns:c16="http://schemas.microsoft.com/office/drawing/2014/chart" uri="{C3380CC4-5D6E-409C-BE32-E72D297353CC}">
              <c16:uniqueId val="{00000000-BF77-40B8-B40C-5E87DE1D1CE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100.47</c:v>
                </c:pt>
              </c:numCache>
            </c:numRef>
          </c:val>
          <c:smooth val="0"/>
          <c:extLst>
            <c:ext xmlns:c16="http://schemas.microsoft.com/office/drawing/2014/chart" uri="{C3380CC4-5D6E-409C-BE32-E72D297353CC}">
              <c16:uniqueId val="{00000001-BF77-40B8-B40C-5E87DE1D1CE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178-4EB1-BDEA-4F3CBC7C5E8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294.27</c:v>
                </c:pt>
              </c:numCache>
            </c:numRef>
          </c:val>
          <c:smooth val="0"/>
          <c:extLst>
            <c:ext xmlns:c16="http://schemas.microsoft.com/office/drawing/2014/chart" uri="{C3380CC4-5D6E-409C-BE32-E72D297353CC}">
              <c16:uniqueId val="{00000001-E178-4EB1-BDEA-4F3CBC7C5E8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35.44</c:v>
                </c:pt>
              </c:numCache>
            </c:numRef>
          </c:val>
          <c:extLst>
            <c:ext xmlns:c16="http://schemas.microsoft.com/office/drawing/2014/chart" uri="{C3380CC4-5D6E-409C-BE32-E72D297353CC}">
              <c16:uniqueId val="{00000000-B517-418F-9A43-E07BFF9BD0C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60.59</c:v>
                </c:pt>
              </c:numCache>
            </c:numRef>
          </c:val>
          <c:smooth val="0"/>
          <c:extLst>
            <c:ext xmlns:c16="http://schemas.microsoft.com/office/drawing/2014/chart" uri="{C3380CC4-5D6E-409C-BE32-E72D297353CC}">
              <c16:uniqueId val="{00000001-B517-418F-9A43-E07BFF9BD0C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587.91</c:v>
                </c:pt>
              </c:numCache>
            </c:numRef>
          </c:val>
          <c:extLst>
            <c:ext xmlns:c16="http://schemas.microsoft.com/office/drawing/2014/chart" uri="{C3380CC4-5D6E-409C-BE32-E72D297353CC}">
              <c16:uniqueId val="{00000000-311E-42F7-9B04-5967671B36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280.23</c:v>
                </c:pt>
              </c:numCache>
            </c:numRef>
          </c:val>
          <c:smooth val="0"/>
          <c:extLst>
            <c:ext xmlns:c16="http://schemas.microsoft.com/office/drawing/2014/chart" uri="{C3380CC4-5D6E-409C-BE32-E72D297353CC}">
              <c16:uniqueId val="{00000001-311E-42F7-9B04-5967671B36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北秋田市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30864</v>
      </c>
      <c r="AM8" s="69"/>
      <c r="AN8" s="69"/>
      <c r="AO8" s="69"/>
      <c r="AP8" s="69"/>
      <c r="AQ8" s="69"/>
      <c r="AR8" s="69"/>
      <c r="AS8" s="69"/>
      <c r="AT8" s="68">
        <f>データ!T6</f>
        <v>1152.76</v>
      </c>
      <c r="AU8" s="68"/>
      <c r="AV8" s="68"/>
      <c r="AW8" s="68"/>
      <c r="AX8" s="68"/>
      <c r="AY8" s="68"/>
      <c r="AZ8" s="68"/>
      <c r="BA8" s="68"/>
      <c r="BB8" s="68">
        <f>データ!U6</f>
        <v>26.77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51.33</v>
      </c>
      <c r="J10" s="68"/>
      <c r="K10" s="68"/>
      <c r="L10" s="68"/>
      <c r="M10" s="68"/>
      <c r="N10" s="68"/>
      <c r="O10" s="68"/>
      <c r="P10" s="68">
        <f>データ!P6</f>
        <v>1.56</v>
      </c>
      <c r="Q10" s="68"/>
      <c r="R10" s="68"/>
      <c r="S10" s="68"/>
      <c r="T10" s="68"/>
      <c r="U10" s="68"/>
      <c r="V10" s="68"/>
      <c r="W10" s="68">
        <f>データ!Q6</f>
        <v>100</v>
      </c>
      <c r="X10" s="68"/>
      <c r="Y10" s="68"/>
      <c r="Z10" s="68"/>
      <c r="AA10" s="68"/>
      <c r="AB10" s="68"/>
      <c r="AC10" s="68"/>
      <c r="AD10" s="69">
        <f>データ!R6</f>
        <v>2970</v>
      </c>
      <c r="AE10" s="69"/>
      <c r="AF10" s="69"/>
      <c r="AG10" s="69"/>
      <c r="AH10" s="69"/>
      <c r="AI10" s="69"/>
      <c r="AJ10" s="69"/>
      <c r="AK10" s="2"/>
      <c r="AL10" s="69">
        <f>データ!V6</f>
        <v>476</v>
      </c>
      <c r="AM10" s="69"/>
      <c r="AN10" s="69"/>
      <c r="AO10" s="69"/>
      <c r="AP10" s="69"/>
      <c r="AQ10" s="69"/>
      <c r="AR10" s="69"/>
      <c r="AS10" s="69"/>
      <c r="AT10" s="68">
        <f>データ!W6</f>
        <v>0.36</v>
      </c>
      <c r="AU10" s="68"/>
      <c r="AV10" s="68"/>
      <c r="AW10" s="68"/>
      <c r="AX10" s="68"/>
      <c r="AY10" s="68"/>
      <c r="AZ10" s="68"/>
      <c r="BA10" s="68"/>
      <c r="BB10" s="68">
        <f>データ!X6</f>
        <v>1322.22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heE7Xh210j8ZzqNOxjcRY5CP0XzZTXZKMr21HAPzoAQUxgl6PaqEdxF17ck2d1WrP8wE4K9x4CWQWLc7AR1KGw==" saltValue="ByRVKQKAZpT7Z5QVmc488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52132</v>
      </c>
      <c r="D6" s="33">
        <f t="shared" si="3"/>
        <v>46</v>
      </c>
      <c r="E6" s="33">
        <f t="shared" si="3"/>
        <v>18</v>
      </c>
      <c r="F6" s="33">
        <f t="shared" si="3"/>
        <v>0</v>
      </c>
      <c r="G6" s="33">
        <f t="shared" si="3"/>
        <v>0</v>
      </c>
      <c r="H6" s="33" t="str">
        <f t="shared" si="3"/>
        <v>秋田県　北秋田市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51.33</v>
      </c>
      <c r="P6" s="34">
        <f t="shared" si="3"/>
        <v>1.56</v>
      </c>
      <c r="Q6" s="34">
        <f t="shared" si="3"/>
        <v>100</v>
      </c>
      <c r="R6" s="34">
        <f t="shared" si="3"/>
        <v>2970</v>
      </c>
      <c r="S6" s="34">
        <f t="shared" si="3"/>
        <v>30864</v>
      </c>
      <c r="T6" s="34">
        <f t="shared" si="3"/>
        <v>1152.76</v>
      </c>
      <c r="U6" s="34">
        <f t="shared" si="3"/>
        <v>26.77</v>
      </c>
      <c r="V6" s="34">
        <f t="shared" si="3"/>
        <v>476</v>
      </c>
      <c r="W6" s="34">
        <f t="shared" si="3"/>
        <v>0.36</v>
      </c>
      <c r="X6" s="34">
        <f t="shared" si="3"/>
        <v>1322.22</v>
      </c>
      <c r="Y6" s="35" t="str">
        <f>IF(Y7="",NA(),Y7)</f>
        <v>-</v>
      </c>
      <c r="Z6" s="35" t="str">
        <f t="shared" ref="Z6:AH6" si="4">IF(Z7="",NA(),Z7)</f>
        <v>-</v>
      </c>
      <c r="AA6" s="35" t="str">
        <f t="shared" si="4"/>
        <v>-</v>
      </c>
      <c r="AB6" s="35" t="str">
        <f t="shared" si="4"/>
        <v>-</v>
      </c>
      <c r="AC6" s="35">
        <f t="shared" si="4"/>
        <v>53.67</v>
      </c>
      <c r="AD6" s="35" t="str">
        <f t="shared" si="4"/>
        <v>-</v>
      </c>
      <c r="AE6" s="35" t="str">
        <f t="shared" si="4"/>
        <v>-</v>
      </c>
      <c r="AF6" s="35" t="str">
        <f t="shared" si="4"/>
        <v>-</v>
      </c>
      <c r="AG6" s="35" t="str">
        <f t="shared" si="4"/>
        <v>-</v>
      </c>
      <c r="AH6" s="35">
        <f t="shared" si="4"/>
        <v>99.03</v>
      </c>
      <c r="AI6" s="34" t="str">
        <f>IF(AI7="","",IF(AI7="-","【-】","【"&amp;SUBSTITUTE(TEXT(AI7,"#,##0.00"),"-","△")&amp;"】"))</f>
        <v>【98.17】</v>
      </c>
      <c r="AJ6" s="35" t="str">
        <f>IF(AJ7="",NA(),AJ7)</f>
        <v>-</v>
      </c>
      <c r="AK6" s="35" t="str">
        <f t="shared" ref="AK6:AS6" si="5">IF(AK7="",NA(),AK7)</f>
        <v>-</v>
      </c>
      <c r="AL6" s="35" t="str">
        <f t="shared" si="5"/>
        <v>-</v>
      </c>
      <c r="AM6" s="35" t="str">
        <f t="shared" si="5"/>
        <v>-</v>
      </c>
      <c r="AN6" s="35">
        <f t="shared" si="5"/>
        <v>182.05</v>
      </c>
      <c r="AO6" s="35" t="str">
        <f t="shared" si="5"/>
        <v>-</v>
      </c>
      <c r="AP6" s="35" t="str">
        <f t="shared" si="5"/>
        <v>-</v>
      </c>
      <c r="AQ6" s="35" t="str">
        <f t="shared" si="5"/>
        <v>-</v>
      </c>
      <c r="AR6" s="35" t="str">
        <f t="shared" si="5"/>
        <v>-</v>
      </c>
      <c r="AS6" s="35">
        <f t="shared" si="5"/>
        <v>74.239999999999995</v>
      </c>
      <c r="AT6" s="34" t="str">
        <f>IF(AT7="","",IF(AT7="-","【-】","【"&amp;SUBSTITUTE(TEXT(AT7,"#,##0.00"),"-","△")&amp;"】"))</f>
        <v>【92.20】</v>
      </c>
      <c r="AU6" s="35" t="str">
        <f>IF(AU7="",NA(),AU7)</f>
        <v>-</v>
      </c>
      <c r="AV6" s="35" t="str">
        <f t="shared" ref="AV6:BD6" si="6">IF(AV7="",NA(),AV7)</f>
        <v>-</v>
      </c>
      <c r="AW6" s="35" t="str">
        <f t="shared" si="6"/>
        <v>-</v>
      </c>
      <c r="AX6" s="35" t="str">
        <f t="shared" si="6"/>
        <v>-</v>
      </c>
      <c r="AY6" s="35">
        <f t="shared" si="6"/>
        <v>5.1100000000000003</v>
      </c>
      <c r="AZ6" s="35" t="str">
        <f t="shared" si="6"/>
        <v>-</v>
      </c>
      <c r="BA6" s="35" t="str">
        <f t="shared" si="6"/>
        <v>-</v>
      </c>
      <c r="BB6" s="35" t="str">
        <f t="shared" si="6"/>
        <v>-</v>
      </c>
      <c r="BC6" s="35" t="str">
        <f t="shared" si="6"/>
        <v>-</v>
      </c>
      <c r="BD6" s="35">
        <f t="shared" si="6"/>
        <v>100.47</v>
      </c>
      <c r="BE6" s="34" t="str">
        <f>IF(BE7="","",IF(BE7="-","【-】","【"&amp;SUBSTITUTE(TEXT(BE7,"#,##0.00"),"-","△")&amp;"】"))</f>
        <v>【106.38】</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294.27</v>
      </c>
      <c r="BP6" s="34" t="str">
        <f>IF(BP7="","",IF(BP7="-","【-】","【"&amp;SUBSTITUTE(TEXT(BP7,"#,##0.00"),"-","△")&amp;"】"))</f>
        <v>【314.13】</v>
      </c>
      <c r="BQ6" s="35" t="str">
        <f>IF(BQ7="",NA(),BQ7)</f>
        <v>-</v>
      </c>
      <c r="BR6" s="35" t="str">
        <f t="shared" ref="BR6:BZ6" si="8">IF(BR7="",NA(),BR7)</f>
        <v>-</v>
      </c>
      <c r="BS6" s="35" t="str">
        <f t="shared" si="8"/>
        <v>-</v>
      </c>
      <c r="BT6" s="35" t="str">
        <f t="shared" si="8"/>
        <v>-</v>
      </c>
      <c r="BU6" s="35">
        <f t="shared" si="8"/>
        <v>35.44</v>
      </c>
      <c r="BV6" s="35" t="str">
        <f t="shared" si="8"/>
        <v>-</v>
      </c>
      <c r="BW6" s="35" t="str">
        <f t="shared" si="8"/>
        <v>-</v>
      </c>
      <c r="BX6" s="35" t="str">
        <f t="shared" si="8"/>
        <v>-</v>
      </c>
      <c r="BY6" s="35" t="str">
        <f t="shared" si="8"/>
        <v>-</v>
      </c>
      <c r="BZ6" s="35">
        <f t="shared" si="8"/>
        <v>60.59</v>
      </c>
      <c r="CA6" s="34" t="str">
        <f>IF(CA7="","",IF(CA7="-","【-】","【"&amp;SUBSTITUTE(TEXT(CA7,"#,##0.00"),"-","△")&amp;"】"))</f>
        <v>【58.42】</v>
      </c>
      <c r="CB6" s="35" t="str">
        <f>IF(CB7="",NA(),CB7)</f>
        <v>-</v>
      </c>
      <c r="CC6" s="35" t="str">
        <f t="shared" ref="CC6:CK6" si="9">IF(CC7="",NA(),CC7)</f>
        <v>-</v>
      </c>
      <c r="CD6" s="35" t="str">
        <f t="shared" si="9"/>
        <v>-</v>
      </c>
      <c r="CE6" s="35" t="str">
        <f t="shared" si="9"/>
        <v>-</v>
      </c>
      <c r="CF6" s="35">
        <f t="shared" si="9"/>
        <v>587.91</v>
      </c>
      <c r="CG6" s="35" t="str">
        <f t="shared" si="9"/>
        <v>-</v>
      </c>
      <c r="CH6" s="35" t="str">
        <f t="shared" si="9"/>
        <v>-</v>
      </c>
      <c r="CI6" s="35" t="str">
        <f t="shared" si="9"/>
        <v>-</v>
      </c>
      <c r="CJ6" s="35" t="str">
        <f t="shared" si="9"/>
        <v>-</v>
      </c>
      <c r="CK6" s="35">
        <f t="shared" si="9"/>
        <v>280.23</v>
      </c>
      <c r="CL6" s="34" t="str">
        <f>IF(CL7="","",IF(CL7="-","【-】","【"&amp;SUBSTITUTE(TEXT(CL7,"#,##0.00"),"-","△")&amp;"】"))</f>
        <v>【282.28】</v>
      </c>
      <c r="CM6" s="35" t="str">
        <f>IF(CM7="",NA(),CM7)</f>
        <v>-</v>
      </c>
      <c r="CN6" s="35" t="str">
        <f t="shared" ref="CN6:CV6" si="10">IF(CN7="",NA(),CN7)</f>
        <v>-</v>
      </c>
      <c r="CO6" s="35" t="str">
        <f t="shared" si="10"/>
        <v>-</v>
      </c>
      <c r="CP6" s="35" t="str">
        <f t="shared" si="10"/>
        <v>-</v>
      </c>
      <c r="CQ6" s="35">
        <f t="shared" si="10"/>
        <v>36</v>
      </c>
      <c r="CR6" s="35" t="str">
        <f t="shared" si="10"/>
        <v>-</v>
      </c>
      <c r="CS6" s="35" t="str">
        <f t="shared" si="10"/>
        <v>-</v>
      </c>
      <c r="CT6" s="35" t="str">
        <f t="shared" si="10"/>
        <v>-</v>
      </c>
      <c r="CU6" s="35" t="str">
        <f t="shared" si="10"/>
        <v>-</v>
      </c>
      <c r="CV6" s="35">
        <f t="shared" si="10"/>
        <v>58.19</v>
      </c>
      <c r="CW6" s="34" t="str">
        <f>IF(CW7="","",IF(CW7="-","【-】","【"&amp;SUBSTITUTE(TEXT(CW7,"#,##0.00"),"-","△")&amp;"】"))</f>
        <v>【57.83】</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87.8</v>
      </c>
      <c r="DH6" s="34" t="str">
        <f>IF(DH7="","",IF(DH7="-","【-】","【"&amp;SUBSTITUTE(TEXT(DH7,"#,##0.00"),"-","△")&amp;"】"))</f>
        <v>【77.67】</v>
      </c>
      <c r="DI6" s="35" t="str">
        <f>IF(DI7="",NA(),DI7)</f>
        <v>-</v>
      </c>
      <c r="DJ6" s="35" t="str">
        <f t="shared" ref="DJ6:DR6" si="12">IF(DJ7="",NA(),DJ7)</f>
        <v>-</v>
      </c>
      <c r="DK6" s="35" t="str">
        <f t="shared" si="12"/>
        <v>-</v>
      </c>
      <c r="DL6" s="35" t="str">
        <f t="shared" si="12"/>
        <v>-</v>
      </c>
      <c r="DM6" s="35">
        <f t="shared" si="12"/>
        <v>6.74</v>
      </c>
      <c r="DN6" s="35" t="str">
        <f t="shared" si="12"/>
        <v>-</v>
      </c>
      <c r="DO6" s="35" t="str">
        <f t="shared" si="12"/>
        <v>-</v>
      </c>
      <c r="DP6" s="35" t="str">
        <f t="shared" si="12"/>
        <v>-</v>
      </c>
      <c r="DQ6" s="35" t="str">
        <f t="shared" si="12"/>
        <v>-</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52132</v>
      </c>
      <c r="D7" s="37">
        <v>46</v>
      </c>
      <c r="E7" s="37">
        <v>18</v>
      </c>
      <c r="F7" s="37">
        <v>0</v>
      </c>
      <c r="G7" s="37">
        <v>0</v>
      </c>
      <c r="H7" s="37" t="s">
        <v>96</v>
      </c>
      <c r="I7" s="37" t="s">
        <v>97</v>
      </c>
      <c r="J7" s="37" t="s">
        <v>98</v>
      </c>
      <c r="K7" s="37" t="s">
        <v>99</v>
      </c>
      <c r="L7" s="37" t="s">
        <v>100</v>
      </c>
      <c r="M7" s="37" t="s">
        <v>101</v>
      </c>
      <c r="N7" s="38" t="s">
        <v>102</v>
      </c>
      <c r="O7" s="38">
        <v>51.33</v>
      </c>
      <c r="P7" s="38">
        <v>1.56</v>
      </c>
      <c r="Q7" s="38">
        <v>100</v>
      </c>
      <c r="R7" s="38">
        <v>2970</v>
      </c>
      <c r="S7" s="38">
        <v>30864</v>
      </c>
      <c r="T7" s="38">
        <v>1152.76</v>
      </c>
      <c r="U7" s="38">
        <v>26.77</v>
      </c>
      <c r="V7" s="38">
        <v>476</v>
      </c>
      <c r="W7" s="38">
        <v>0.36</v>
      </c>
      <c r="X7" s="38">
        <v>1322.22</v>
      </c>
      <c r="Y7" s="38" t="s">
        <v>102</v>
      </c>
      <c r="Z7" s="38" t="s">
        <v>102</v>
      </c>
      <c r="AA7" s="38" t="s">
        <v>102</v>
      </c>
      <c r="AB7" s="38" t="s">
        <v>102</v>
      </c>
      <c r="AC7" s="38">
        <v>53.67</v>
      </c>
      <c r="AD7" s="38" t="s">
        <v>102</v>
      </c>
      <c r="AE7" s="38" t="s">
        <v>102</v>
      </c>
      <c r="AF7" s="38" t="s">
        <v>102</v>
      </c>
      <c r="AG7" s="38" t="s">
        <v>102</v>
      </c>
      <c r="AH7" s="38">
        <v>99.03</v>
      </c>
      <c r="AI7" s="38">
        <v>98.17</v>
      </c>
      <c r="AJ7" s="38" t="s">
        <v>102</v>
      </c>
      <c r="AK7" s="38" t="s">
        <v>102</v>
      </c>
      <c r="AL7" s="38" t="s">
        <v>102</v>
      </c>
      <c r="AM7" s="38" t="s">
        <v>102</v>
      </c>
      <c r="AN7" s="38">
        <v>182.05</v>
      </c>
      <c r="AO7" s="38" t="s">
        <v>102</v>
      </c>
      <c r="AP7" s="38" t="s">
        <v>102</v>
      </c>
      <c r="AQ7" s="38" t="s">
        <v>102</v>
      </c>
      <c r="AR7" s="38" t="s">
        <v>102</v>
      </c>
      <c r="AS7" s="38">
        <v>74.239999999999995</v>
      </c>
      <c r="AT7" s="38">
        <v>92.2</v>
      </c>
      <c r="AU7" s="38" t="s">
        <v>102</v>
      </c>
      <c r="AV7" s="38" t="s">
        <v>102</v>
      </c>
      <c r="AW7" s="38" t="s">
        <v>102</v>
      </c>
      <c r="AX7" s="38" t="s">
        <v>102</v>
      </c>
      <c r="AY7" s="38">
        <v>5.1100000000000003</v>
      </c>
      <c r="AZ7" s="38" t="s">
        <v>102</v>
      </c>
      <c r="BA7" s="38" t="s">
        <v>102</v>
      </c>
      <c r="BB7" s="38" t="s">
        <v>102</v>
      </c>
      <c r="BC7" s="38" t="s">
        <v>102</v>
      </c>
      <c r="BD7" s="38">
        <v>100.47</v>
      </c>
      <c r="BE7" s="38">
        <v>106.38</v>
      </c>
      <c r="BF7" s="38" t="s">
        <v>102</v>
      </c>
      <c r="BG7" s="38" t="s">
        <v>102</v>
      </c>
      <c r="BH7" s="38" t="s">
        <v>102</v>
      </c>
      <c r="BI7" s="38" t="s">
        <v>102</v>
      </c>
      <c r="BJ7" s="38">
        <v>0</v>
      </c>
      <c r="BK7" s="38" t="s">
        <v>102</v>
      </c>
      <c r="BL7" s="38" t="s">
        <v>102</v>
      </c>
      <c r="BM7" s="38" t="s">
        <v>102</v>
      </c>
      <c r="BN7" s="38" t="s">
        <v>102</v>
      </c>
      <c r="BO7" s="38">
        <v>294.27</v>
      </c>
      <c r="BP7" s="38">
        <v>314.13</v>
      </c>
      <c r="BQ7" s="38" t="s">
        <v>102</v>
      </c>
      <c r="BR7" s="38" t="s">
        <v>102</v>
      </c>
      <c r="BS7" s="38" t="s">
        <v>102</v>
      </c>
      <c r="BT7" s="38" t="s">
        <v>102</v>
      </c>
      <c r="BU7" s="38">
        <v>35.44</v>
      </c>
      <c r="BV7" s="38" t="s">
        <v>102</v>
      </c>
      <c r="BW7" s="38" t="s">
        <v>102</v>
      </c>
      <c r="BX7" s="38" t="s">
        <v>102</v>
      </c>
      <c r="BY7" s="38" t="s">
        <v>102</v>
      </c>
      <c r="BZ7" s="38">
        <v>60.59</v>
      </c>
      <c r="CA7" s="38">
        <v>58.42</v>
      </c>
      <c r="CB7" s="38" t="s">
        <v>102</v>
      </c>
      <c r="CC7" s="38" t="s">
        <v>102</v>
      </c>
      <c r="CD7" s="38" t="s">
        <v>102</v>
      </c>
      <c r="CE7" s="38" t="s">
        <v>102</v>
      </c>
      <c r="CF7" s="38">
        <v>587.91</v>
      </c>
      <c r="CG7" s="38" t="s">
        <v>102</v>
      </c>
      <c r="CH7" s="38" t="s">
        <v>102</v>
      </c>
      <c r="CI7" s="38" t="s">
        <v>102</v>
      </c>
      <c r="CJ7" s="38" t="s">
        <v>102</v>
      </c>
      <c r="CK7" s="38">
        <v>280.23</v>
      </c>
      <c r="CL7" s="38">
        <v>282.27999999999997</v>
      </c>
      <c r="CM7" s="38" t="s">
        <v>102</v>
      </c>
      <c r="CN7" s="38" t="s">
        <v>102</v>
      </c>
      <c r="CO7" s="38" t="s">
        <v>102</v>
      </c>
      <c r="CP7" s="38" t="s">
        <v>102</v>
      </c>
      <c r="CQ7" s="38">
        <v>36</v>
      </c>
      <c r="CR7" s="38" t="s">
        <v>102</v>
      </c>
      <c r="CS7" s="38" t="s">
        <v>102</v>
      </c>
      <c r="CT7" s="38" t="s">
        <v>102</v>
      </c>
      <c r="CU7" s="38" t="s">
        <v>102</v>
      </c>
      <c r="CV7" s="38">
        <v>58.19</v>
      </c>
      <c r="CW7" s="38">
        <v>57.83</v>
      </c>
      <c r="CX7" s="38" t="s">
        <v>102</v>
      </c>
      <c r="CY7" s="38" t="s">
        <v>102</v>
      </c>
      <c r="CZ7" s="38" t="s">
        <v>102</v>
      </c>
      <c r="DA7" s="38" t="s">
        <v>102</v>
      </c>
      <c r="DB7" s="38">
        <v>100</v>
      </c>
      <c r="DC7" s="38" t="s">
        <v>102</v>
      </c>
      <c r="DD7" s="38" t="s">
        <v>102</v>
      </c>
      <c r="DE7" s="38" t="s">
        <v>102</v>
      </c>
      <c r="DF7" s="38" t="s">
        <v>102</v>
      </c>
      <c r="DG7" s="38">
        <v>87.8</v>
      </c>
      <c r="DH7" s="38">
        <v>77.67</v>
      </c>
      <c r="DI7" s="38" t="s">
        <v>102</v>
      </c>
      <c r="DJ7" s="38" t="s">
        <v>102</v>
      </c>
      <c r="DK7" s="38" t="s">
        <v>102</v>
      </c>
      <c r="DL7" s="38" t="s">
        <v>102</v>
      </c>
      <c r="DM7" s="38">
        <v>6.74</v>
      </c>
      <c r="DN7" s="38" t="s">
        <v>102</v>
      </c>
      <c r="DO7" s="38" t="s">
        <v>102</v>
      </c>
      <c r="DP7" s="38" t="s">
        <v>102</v>
      </c>
      <c r="DQ7" s="38" t="s">
        <v>102</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kitaakita</cp:lastModifiedBy>
  <dcterms:created xsi:type="dcterms:W3CDTF">2021-12-03T07:38:33Z</dcterms:created>
  <dcterms:modified xsi:type="dcterms:W3CDTF">2022-02-25T02:24:42Z</dcterms:modified>
  <cp:category/>
</cp:coreProperties>
</file>