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UI_SV\share\※_下水道_総務・事務関係\【計画策定】地方公営企業に係る経営比較分析表\R020109（H30決算）経営比較分析表の分析等について●県市町村課より（財政課経由）\02_報告（経営分析表）\【経営比較分析表】2018_052132_47_1718\"/>
    </mc:Choice>
  </mc:AlternateContent>
  <workbookProtection workbookAlgorithmName="SHA-512" workbookHashValue="BPJ9HYOEgaZWvKlHHZzCfIaiBtwwWIKD+cFgDqoj7zqxiMLX5F1EgINBHk5ugP01bRUCs9qAw5JNwmv76G+a8w==" workbookSaltValue="U2KwSj6U2ZIACv4ECc9GFw==" workbookSpinCount="100000" lockStructure="1"/>
  <bookViews>
    <workbookView xWindow="0" yWindow="0" windowWidth="19200" windowHeight="1149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<sst xmlns="http://schemas.openxmlformats.org/spreadsheetml/2006/main" count="239" uniqueCount="114">
  <si>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</si>
  <si>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</si>
  <si>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</si>
  <si>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</si>
  <si>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</si>
  <si>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</si>
  <si>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</si>
  <si>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</si>
  <si>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</si>
  <si>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</si>
  <si>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</si>
  <si>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</si>
  <si>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</si>
  <si>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</si>
  <si>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</si>
  <si>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</si>
  <si>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</si>
  <si>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</si>
  <si>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</si>
  <si>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</si>
  <si>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</si>
  <si>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</si>
  <si>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</si>
  <si>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</si>
  <si>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</si>
  <si>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</si>
  <si>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</si>
  <si>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</si>
  <si>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</si>
  <si>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</si>
  <si>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</si>
  <si>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</si>
  <si>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</si>
  <si>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</si>
  <si>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</si>
  <si>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</si>
  <si>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</si>
  <si>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</si>
  <si>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</si>
  <si>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</si>
  <si>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</si>
  <si>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</si>
  <si>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</si>
  <si>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</si>
  <si>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</si>
  <si>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</si>
  <si>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</si>
  <si>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</si>
  <si>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</si>
  <si>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</si>
  <si>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</si>
  <si>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</si>
  <si>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</si>
  <si>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</si>
  <si>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</si>
  <si>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</si>
  <si>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</si>
  <si>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</si>
  <si>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</si>
  <si>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</si>
  <si>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</si>
  <si>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</si>
  <si>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</si>
  <si>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</si>
  <si>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</si>
  <si>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</si>
  <si>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</si>
  <si>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</si>
  <si>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</si>
  <si>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</si>
  <si>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</si>
  <si>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</si>
  <si>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</si>
  <si>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</si>
  <si>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</si>
  <si>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</si>
  <si>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</si>
  <si>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</si>
  <si>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</si>
  <si>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</si>
  <si>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</si>
  <si>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</si>
  <si>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</si>
  <si>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</si>
  <si>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</si>
  <si>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</si>
  <si>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</si>
  <si>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</si>
  <si>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</si>
  <si>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</si>
  <si>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</si>
  <si>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</si>
  <si>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</si>
  <si>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</si>
  <si>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</si>
  <si>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</si>
  <si>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</si>
  <si>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</si>
  <si>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北秋田市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</si>
  <si>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</si>
  <si>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</si>
  <si>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</si>
  <si>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</si>
  <si>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</si>
  <si>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</si>
  <si>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</si>
  <si>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</si>
  <si>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</si>
  <si>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</si>
  <si>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</si>
  <si>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</si>
  <si>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各指数を類似団体と比較しても乖離が目立ち、今後改善に向けた取組みが必要であります。
　収益については、一般会計繰入金に依存しているため、浄化槽維持管理費を料金収入で賄えるよう、料金水準を見直し、料金単価の改定を行い適正な浄化槽使用料とします。</t>
    <phoneticPr fontId="4"/>
  </si>
  <si>
    <t>　整備開始が平成14年度と、まだ耐用年数を迎えていないため、浄化槽の更新事業を開始していません。</t>
    <rPh sb="1" eb="3">
      <t>セイビ</t>
    </rPh>
    <rPh sb="3" eb="5">
      <t>カイシ</t>
    </rPh>
    <rPh sb="6" eb="8">
      <t>ヘイセイ</t>
    </rPh>
    <rPh sb="10" eb="12">
      <t>ネンド</t>
    </rPh>
    <rPh sb="16" eb="18">
      <t>タイヨウ</t>
    </rPh>
    <rPh sb="18" eb="20">
      <t>ネンスウ</t>
    </rPh>
    <rPh sb="21" eb="22">
      <t>ムカ</t>
    </rPh>
    <phoneticPr fontId="4"/>
  </si>
  <si>
    <t>　収益的収支比率は、収益（主に料金収入、一般会計繰入金）に対して費用（主に維持管理費、支払利息、地方債償還金）の比率を表します。100%と収支均衡していますが、料金収入だけでは賄えず一般会計繰入金を充当しています。
　経費回収率は、料金収入に対する回収すべき経費の割合を表します。類似団体よりも低く約50％であるため、料金収入が少なく一般会計繰入金に依存しているが表れています。
　汚水処理原価は、1㎥の汚水処理に要した費用（維持管理費・資本費）を表します。類似団体よりも高いため維持管理費の削減が課題であります。
　施設利用率は、処理可能な能力に対する実際の処理量を表します。類似団体より低いため、世帯人数に対し設置浄化槽が大きいことが表れております。
　水洗化比率は、休止している浄化槽が無い事から100％であります。</t>
    <rPh sb="150" eb="151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</si>
</sst>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19-4B16-87F9-BB19B08F6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92952"/>
        <c:axId val="40259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19-4B16-87F9-BB19B08F6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92952"/>
        <c:axId val="402593344"/>
      </c:lineChart>
      <c:dateAx>
        <c:axId val="40259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593344"/>
        <c:crosses val="autoZero"/>
        <c:auto val="1"/>
        <c:lblOffset val="100"/>
        <c:baseTimeUnit val="years"/>
      </c:dateAx>
      <c:valAx>
        <c:axId val="40259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59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5-4D94-BE5F-CD33C585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71344"/>
        <c:axId val="447571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15-4D94-BE5F-CD33C585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71344"/>
        <c:axId val="447571736"/>
      </c:lineChart>
      <c:dateAx>
        <c:axId val="44757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71736"/>
        <c:crosses val="autoZero"/>
        <c:auto val="1"/>
        <c:lblOffset val="100"/>
        <c:baseTimeUnit val="years"/>
      </c:dateAx>
      <c:valAx>
        <c:axId val="447571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57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EE-4D67-8109-F2B93678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6192"/>
        <c:axId val="45377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EE-4D67-8109-F2B93678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76192"/>
        <c:axId val="453776584"/>
      </c:lineChart>
      <c:dateAx>
        <c:axId val="4537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776584"/>
        <c:crosses val="autoZero"/>
        <c:auto val="1"/>
        <c:lblOffset val="100"/>
        <c:baseTimeUnit val="years"/>
      </c:dateAx>
      <c:valAx>
        <c:axId val="45377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7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73.319999999999993</c:v>
                </c:pt>
                <c:pt idx="1">
                  <c:v>75.349999999999994</c:v>
                </c:pt>
                <c:pt idx="2">
                  <c:v>80.180000000000007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614-84B2-97D38767A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94520"/>
        <c:axId val="4025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4-4614-84B2-97D38767A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94520"/>
        <c:axId val="402594912"/>
      </c:lineChart>
      <c:dateAx>
        <c:axId val="40259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594912"/>
        <c:crosses val="autoZero"/>
        <c:auto val="1"/>
        <c:lblOffset val="100"/>
        <c:baseTimeUnit val="years"/>
      </c:dateAx>
      <c:valAx>
        <c:axId val="4025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59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F-4EC4-984A-3A5764EA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14784"/>
        <c:axId val="44711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F-4EC4-984A-3A5764EA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4784"/>
        <c:axId val="447115176"/>
      </c:lineChart>
      <c:dateAx>
        <c:axId val="4471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115176"/>
        <c:crosses val="autoZero"/>
        <c:auto val="1"/>
        <c:lblOffset val="100"/>
        <c:baseTimeUnit val="years"/>
      </c:dateAx>
      <c:valAx>
        <c:axId val="44711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1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9D2-A542-CE96721C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16352"/>
        <c:axId val="44711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9D2-A542-CE96721C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6352"/>
        <c:axId val="447116744"/>
      </c:lineChart>
      <c:dateAx>
        <c:axId val="44711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116744"/>
        <c:crosses val="autoZero"/>
        <c:auto val="1"/>
        <c:lblOffset val="100"/>
        <c:baseTimeUnit val="years"/>
      </c:dateAx>
      <c:valAx>
        <c:axId val="44711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11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0D-4EE3-958B-EBE0FE0E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17920"/>
        <c:axId val="44711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D-4EE3-958B-EBE0FE0E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7920"/>
        <c:axId val="447118312"/>
      </c:lineChart>
      <c:dateAx>
        <c:axId val="44711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118312"/>
        <c:crosses val="autoZero"/>
        <c:auto val="1"/>
        <c:lblOffset val="100"/>
        <c:baseTimeUnit val="years"/>
      </c:dateAx>
      <c:valAx>
        <c:axId val="44711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11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3-454F-81B7-124CCC34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84848"/>
        <c:axId val="44728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23-454F-81B7-124CCC34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84848"/>
        <c:axId val="447285240"/>
      </c:lineChart>
      <c:dateAx>
        <c:axId val="44728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285240"/>
        <c:crosses val="autoZero"/>
        <c:auto val="1"/>
        <c:lblOffset val="100"/>
        <c:baseTimeUnit val="years"/>
      </c:dateAx>
      <c:valAx>
        <c:axId val="44728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28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666.96</c:v>
                </c:pt>
                <c:pt idx="1">
                  <c:v>574.67999999999995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F8-4835-BF77-D968A04D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86416"/>
        <c:axId val="44728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F8-4835-BF77-D968A04D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86416"/>
        <c:axId val="447286808"/>
      </c:lineChart>
      <c:dateAx>
        <c:axId val="44728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286808"/>
        <c:crosses val="autoZero"/>
        <c:auto val="1"/>
        <c:lblOffset val="100"/>
        <c:baseTimeUnit val="years"/>
      </c:dateAx>
      <c:valAx>
        <c:axId val="44728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28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34.39</c:v>
                </c:pt>
                <c:pt idx="1">
                  <c:v>34.92</c:v>
                </c:pt>
                <c:pt idx="2">
                  <c:v>37.549999999999997</c:v>
                </c:pt>
                <c:pt idx="3">
                  <c:v>50.11</c:v>
                </c:pt>
                <c:pt idx="4">
                  <c:v>49.79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BB-4049-A918-727D8660E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68208"/>
        <c:axId val="44756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BB-4049-A918-727D8660E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68208"/>
        <c:axId val="447568600"/>
      </c:lineChart>
      <c:dateAx>
        <c:axId val="44756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68600"/>
        <c:crosses val="autoZero"/>
        <c:auto val="1"/>
        <c:lblOffset val="100"/>
        <c:baseTimeUnit val="years"/>
      </c:dateAx>
      <c:valAx>
        <c:axId val="44756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56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591.08000000000004</c:v>
                </c:pt>
                <c:pt idx="1">
                  <c:v>598.66</c:v>
                </c:pt>
                <c:pt idx="2">
                  <c:v>563.16</c:v>
                </c:pt>
                <c:pt idx="3">
                  <c:v>432.69</c:v>
                </c:pt>
                <c:pt idx="4">
                  <c:v>448.96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5-409B-8BA4-AD442D23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69776"/>
        <c:axId val="447570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B5-409B-8BA4-AD442D23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69776"/>
        <c:axId val="447570168"/>
      </c:lineChart>
      <c:dateAx>
        <c:axId val="44756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70168"/>
        <c:crosses val="autoZero"/>
        <c:auto val="1"/>
        <c:lblOffset val="100"/>
        <c:baseTimeUnit val="years"/>
      </c:dateAx>
      <c:valAx>
        <c:axId val="447570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56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7" workbookViewId="0">
      <selection activeCell="BK74" sqref="BK7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秋田県　北秋田市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32216</v>
      </c>
      <c r="AM8" s="50"/>
      <c r="AN8" s="50"/>
      <c r="AO8" s="50"/>
      <c r="AP8" s="50"/>
      <c r="AQ8" s="50"/>
      <c r="AR8" s="50"/>
      <c r="AS8" s="50"/>
      <c r="AT8" s="45">
        <f>データ!T6</f>
        <v>1152.76</v>
      </c>
      <c r="AU8" s="45"/>
      <c r="AV8" s="45"/>
      <c r="AW8" s="45"/>
      <c r="AX8" s="45"/>
      <c r="AY8" s="45"/>
      <c r="AZ8" s="45"/>
      <c r="BA8" s="45"/>
      <c r="BB8" s="45">
        <f>データ!U6</f>
        <v>27.95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1.64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2915</v>
      </c>
      <c r="AE10" s="50"/>
      <c r="AF10" s="50"/>
      <c r="AG10" s="50"/>
      <c r="AH10" s="50"/>
      <c r="AI10" s="50"/>
      <c r="AJ10" s="50"/>
      <c r="AK10" s="2"/>
      <c r="AL10" s="50">
        <f>データ!V6</f>
        <v>524</v>
      </c>
      <c r="AM10" s="50"/>
      <c r="AN10" s="50"/>
      <c r="AO10" s="50"/>
      <c r="AP10" s="50"/>
      <c r="AQ10" s="50"/>
      <c r="AR10" s="50"/>
      <c r="AS10" s="50"/>
      <c r="AT10" s="45">
        <f>データ!W6</f>
        <v>0.36</v>
      </c>
      <c r="AU10" s="45"/>
      <c r="AV10" s="45"/>
      <c r="AW10" s="45"/>
      <c r="AX10" s="45"/>
      <c r="AY10" s="45"/>
      <c r="AZ10" s="45"/>
      <c r="BA10" s="45"/>
      <c r="BB10" s="45">
        <f>データ!X6</f>
        <v>1455.56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EA+2rVbdMxVeAcMMxNwHnYmv0+LLH+nB5ppY1Frb1IbnMTKxP38fQe2gH67m4f50x+m/O+b4MosGYCLt0E6pAA==" saltValue="416lfnK7qdfPoXcDC3fO6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52132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秋田県　北秋田市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1.64</v>
      </c>
      <c r="Q6" s="34">
        <f t="shared" si="3"/>
        <v>100</v>
      </c>
      <c r="R6" s="34">
        <f t="shared" si="3"/>
        <v>2915</v>
      </c>
      <c r="S6" s="34">
        <f t="shared" si="3"/>
        <v>32216</v>
      </c>
      <c r="T6" s="34">
        <f t="shared" si="3"/>
        <v>1152.76</v>
      </c>
      <c r="U6" s="34">
        <f t="shared" si="3"/>
        <v>27.95</v>
      </c>
      <c r="V6" s="34">
        <f t="shared" si="3"/>
        <v>524</v>
      </c>
      <c r="W6" s="34">
        <f t="shared" si="3"/>
        <v>0.36</v>
      </c>
      <c r="X6" s="34">
        <f t="shared" si="3"/>
        <v>1455.56</v>
      </c>
      <c r="Y6" s="35">
        <f>IF(Y7="",NA(),Y7)</f>
        <v>73.319999999999993</v>
      </c>
      <c r="Z6" s="35">
        <f t="shared" ref="Z6:AH6" si="4">IF(Z7="",NA(),Z7)</f>
        <v>75.349999999999994</v>
      </c>
      <c r="AA6" s="35">
        <f t="shared" si="4"/>
        <v>80.180000000000007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666.96</v>
      </c>
      <c r="BG6" s="35">
        <f t="shared" ref="BG6:BO6" si="7">IF(BG7="",NA(),BG7)</f>
        <v>574.67999999999995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34.39</v>
      </c>
      <c r="BR6" s="35">
        <f t="shared" ref="BR6:BZ6" si="8">IF(BR7="",NA(),BR7)</f>
        <v>34.92</v>
      </c>
      <c r="BS6" s="35">
        <f t="shared" si="8"/>
        <v>37.549999999999997</v>
      </c>
      <c r="BT6" s="35">
        <f t="shared" si="8"/>
        <v>50.11</v>
      </c>
      <c r="BU6" s="35">
        <f t="shared" si="8"/>
        <v>49.79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591.08000000000004</v>
      </c>
      <c r="CC6" s="35">
        <f t="shared" ref="CC6:CK6" si="9">IF(CC7="",NA(),CC7)</f>
        <v>598.66</v>
      </c>
      <c r="CD6" s="35">
        <f t="shared" si="9"/>
        <v>563.16</v>
      </c>
      <c r="CE6" s="35">
        <f t="shared" si="9"/>
        <v>432.69</v>
      </c>
      <c r="CF6" s="35">
        <f t="shared" si="9"/>
        <v>448.96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36</v>
      </c>
      <c r="CN6" s="35">
        <f t="shared" ref="CN6:CV6" si="10">IF(CN7="",NA(),CN7)</f>
        <v>36</v>
      </c>
      <c r="CO6" s="35">
        <f t="shared" si="10"/>
        <v>36</v>
      </c>
      <c r="CP6" s="35">
        <f t="shared" si="10"/>
        <v>36</v>
      </c>
      <c r="CQ6" s="35">
        <f t="shared" si="10"/>
        <v>36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52132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1.64</v>
      </c>
      <c r="Q7" s="38">
        <v>100</v>
      </c>
      <c r="R7" s="38">
        <v>2915</v>
      </c>
      <c r="S7" s="38">
        <v>32216</v>
      </c>
      <c r="T7" s="38">
        <v>1152.76</v>
      </c>
      <c r="U7" s="38">
        <v>27.95</v>
      </c>
      <c r="V7" s="38">
        <v>524</v>
      </c>
      <c r="W7" s="38">
        <v>0.36</v>
      </c>
      <c r="X7" s="38">
        <v>1455.56</v>
      </c>
      <c r="Y7" s="38">
        <v>73.319999999999993</v>
      </c>
      <c r="Z7" s="38">
        <v>75.349999999999994</v>
      </c>
      <c r="AA7" s="38">
        <v>80.180000000000007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666.96</v>
      </c>
      <c r="BG7" s="38">
        <v>574.67999999999995</v>
      </c>
      <c r="BH7" s="38">
        <v>0</v>
      </c>
      <c r="BI7" s="38">
        <v>0</v>
      </c>
      <c r="BJ7" s="38">
        <v>0</v>
      </c>
      <c r="BK7" s="38">
        <v>416.91</v>
      </c>
      <c r="BL7" s="38">
        <v>392.19</v>
      </c>
      <c r="BM7" s="38">
        <v>413.5</v>
      </c>
      <c r="BN7" s="38">
        <v>244.85</v>
      </c>
      <c r="BO7" s="38">
        <v>296.89</v>
      </c>
      <c r="BP7" s="38">
        <v>325.02</v>
      </c>
      <c r="BQ7" s="38">
        <v>34.39</v>
      </c>
      <c r="BR7" s="38">
        <v>34.92</v>
      </c>
      <c r="BS7" s="38">
        <v>37.549999999999997</v>
      </c>
      <c r="BT7" s="38">
        <v>50.11</v>
      </c>
      <c r="BU7" s="38">
        <v>49.79</v>
      </c>
      <c r="BV7" s="38">
        <v>57.93</v>
      </c>
      <c r="BW7" s="38">
        <v>57.03</v>
      </c>
      <c r="BX7" s="38">
        <v>55.84</v>
      </c>
      <c r="BY7" s="38">
        <v>64.78</v>
      </c>
      <c r="BZ7" s="38">
        <v>63.06</v>
      </c>
      <c r="CA7" s="38">
        <v>60.61</v>
      </c>
      <c r="CB7" s="38">
        <v>591.08000000000004</v>
      </c>
      <c r="CC7" s="38">
        <v>598.66</v>
      </c>
      <c r="CD7" s="38">
        <v>563.16</v>
      </c>
      <c r="CE7" s="38">
        <v>432.69</v>
      </c>
      <c r="CF7" s="38">
        <v>448.96</v>
      </c>
      <c r="CG7" s="38">
        <v>276.93</v>
      </c>
      <c r="CH7" s="38">
        <v>283.73</v>
      </c>
      <c r="CI7" s="38">
        <v>287.57</v>
      </c>
      <c r="CJ7" s="38">
        <v>250.21</v>
      </c>
      <c r="CK7" s="38">
        <v>264.77</v>
      </c>
      <c r="CL7" s="38">
        <v>270.94</v>
      </c>
      <c r="CM7" s="38">
        <v>36</v>
      </c>
      <c r="CN7" s="38">
        <v>36</v>
      </c>
      <c r="CO7" s="38">
        <v>36</v>
      </c>
      <c r="CP7" s="38">
        <v>36</v>
      </c>
      <c r="CQ7" s="38">
        <v>36</v>
      </c>
      <c r="CR7" s="38">
        <v>59.08</v>
      </c>
      <c r="CS7" s="38">
        <v>58.25</v>
      </c>
      <c r="CT7" s="38">
        <v>61.55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68.150000000000006</v>
      </c>
      <c r="DE7" s="38">
        <v>67.489999999999995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kitaakita</cp:lastModifiedBy>
  <cp:lastPrinted>2020-01-22T03:53:47Z</cp:lastPrinted>
  <dcterms:created xsi:type="dcterms:W3CDTF">2019-12-05T05:28:07Z</dcterms:created>
  <dcterms:modified xsi:type="dcterms:W3CDTF">2020-01-22T03:54:22Z</dcterms:modified>
  <cp:category/>
</cp:coreProperties>
</file>