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OUGESUIGYOMU\share\19-3_公営企業に係る経営比較分析表\H30決算（Ｒ1報告）\【経営比較分析表】2018_052132_47_010\"/>
    </mc:Choice>
  </mc:AlternateContent>
  <workbookProtection workbookAlgorithmName="SHA-512" workbookHashValue="8/AqSocbIOGptykDfV+5qXNvmFsDaY04peXxcnZBQEtRzJJPAGsOZFjgVAb5RwYx8F4MPRN/4cf/tENBF7TYhA==" workbookSaltValue="48NXBxancelSBUXkHk+d/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<sst xmlns="http://schemas.openxmlformats.org/spreadsheetml/2006/main" count="225" uniqueCount="110">
  <si>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</si>
  <si>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</si>
  <si>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</si>
  <si>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</si>
  <si>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</si>
  <si>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</si>
  <si>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</si>
  <si>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</si>
  <si>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</si>
  <si>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</si>
  <si>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</si>
  <si>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</si>
  <si>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</si>
  <si>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</si>
  <si>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</si>
  <si>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</si>
  <si>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</si>
  <si>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</si>
  <si>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</si>
  <si>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</si>
  <si>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</si>
  <si>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</si>
  <si>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</si>
  <si>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</si>
  <si>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</si>
  <si>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</si>
  <si>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</si>
  <si>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</si>
  <si>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</si>
  <si>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</si>
  <si>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</si>
  <si>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</si>
  <si>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</si>
  <si>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</si>
  <si>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</si>
  <si>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</si>
  <si>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</si>
  <si>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</si>
  <si>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</si>
  <si>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</si>
  <si>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</si>
  <si>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</si>
  <si>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</si>
  <si>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</si>
  <si>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</si>
  <si>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</si>
  <si>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</si>
  <si>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</si>
  <si>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</si>
  <si>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</si>
  <si>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</si>
  <si>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</si>
  <si>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</si>
  <si>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</si>
  <si>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</si>
  <si>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</si>
  <si>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</si>
  <si>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</si>
  <si>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</si>
  <si>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</si>
  <si>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</si>
  <si>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</si>
  <si>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</si>
  <si>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</si>
  <si>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</si>
  <si>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</si>
  <si>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</si>
  <si>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</si>
  <si>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</si>
  <si>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</si>
  <si>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</si>
  <si>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</si>
  <si>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</si>
  <si>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</si>
  <si>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</si>
  <si>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</si>
  <si>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</si>
  <si>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</si>
  <si>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</si>
  <si>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</si>
  <si>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</si>
  <si>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</si>
  <si>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</si>
  <si>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</si>
  <si>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</si>
  <si>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</si>
  <si>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</si>
  <si>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</si>
  <si>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</si>
  <si>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</si>
  <si>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</si>
  <si>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</si>
  <si>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</si>
  <si>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</si>
  <si>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</si>
  <si>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</si>
  <si>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</si>
  <si>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</si>
  <si>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</si>
  <si>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</si>
  <si>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</si>
  <si>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</si>
  <si>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</si>
  <si>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</si>
  <si>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</si>
  <si>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</si>
  <si>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</si>
  <si>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類似団体、全国平均と比べて低い水準にあり、老朽化に更新が追いついていない。</t>
    <rPh sb="1" eb="3">
      <t>カンロ</t>
    </rPh>
    <rPh sb="3" eb="5">
      <t>コウシン</t>
    </rPh>
    <rPh sb="5" eb="6">
      <t>リツ</t>
    </rPh>
    <rPh sb="8" eb="10">
      <t>ルイジ</t>
    </rPh>
    <rPh sb="10" eb="12">
      <t>ダンタイ</t>
    </rPh>
    <rPh sb="13" eb="15">
      <t>ゼンコク</t>
    </rPh>
    <rPh sb="15" eb="17">
      <t>ヘイキン</t>
    </rPh>
    <rPh sb="18" eb="19">
      <t>クラ</t>
    </rPh>
    <rPh sb="21" eb="22">
      <t>ヒク</t>
    </rPh>
    <rPh sb="23" eb="25">
      <t>スイジュン</t>
    </rPh>
    <rPh sb="29" eb="32">
      <t>ロウキュウカ</t>
    </rPh>
    <rPh sb="33" eb="35">
      <t>コウシン</t>
    </rPh>
    <rPh sb="36" eb="37">
      <t>オ</t>
    </rPh>
    <phoneticPr fontId="4"/>
  </si>
  <si>
    <t>　平成30年度においては、経営指標は概ね良好といえるが、有収率が低く老朽管の更新が進んでいないことから計画的で適切な投資が行なわれているとは言えず、潜在的な悪化要因となる。
　令和元年度において、簡易水道事業についても法的化を実施するため、アセットマネジメントと合わせ、より正確に経営・資産の実態を把握し水道水の安定供給に必要な更新に耐えうる経営基盤を築く必要がある。</t>
    <rPh sb="1" eb="3">
      <t>ヘイセイ</t>
    </rPh>
    <rPh sb="5" eb="7">
      <t>ネンド</t>
    </rPh>
    <rPh sb="13" eb="15">
      <t>ケイエイ</t>
    </rPh>
    <rPh sb="15" eb="17">
      <t>シヒョウ</t>
    </rPh>
    <rPh sb="18" eb="19">
      <t>オオム</t>
    </rPh>
    <rPh sb="20" eb="22">
      <t>リョウコウ</t>
    </rPh>
    <rPh sb="28" eb="29">
      <t>ユウ</t>
    </rPh>
    <rPh sb="29" eb="30">
      <t>シュウ</t>
    </rPh>
    <rPh sb="30" eb="31">
      <t>リツ</t>
    </rPh>
    <rPh sb="32" eb="33">
      <t>ヒク</t>
    </rPh>
    <rPh sb="34" eb="36">
      <t>ロウキュウ</t>
    </rPh>
    <rPh sb="36" eb="37">
      <t>カン</t>
    </rPh>
    <rPh sb="38" eb="40">
      <t>コウシン</t>
    </rPh>
    <rPh sb="41" eb="42">
      <t>スス</t>
    </rPh>
    <rPh sb="51" eb="54">
      <t>ケイカクテキ</t>
    </rPh>
    <rPh sb="55" eb="57">
      <t>テキセツ</t>
    </rPh>
    <rPh sb="58" eb="60">
      <t>トウシ</t>
    </rPh>
    <rPh sb="61" eb="62">
      <t>オコ</t>
    </rPh>
    <rPh sb="70" eb="71">
      <t>イ</t>
    </rPh>
    <rPh sb="74" eb="77">
      <t>センザイテキ</t>
    </rPh>
    <rPh sb="78" eb="80">
      <t>アッカ</t>
    </rPh>
    <rPh sb="80" eb="82">
      <t>ヨウイン</t>
    </rPh>
    <rPh sb="88" eb="89">
      <t>レイ</t>
    </rPh>
    <rPh sb="89" eb="90">
      <t>ワ</t>
    </rPh>
    <rPh sb="90" eb="92">
      <t>ガンネン</t>
    </rPh>
    <rPh sb="92" eb="93">
      <t>ド</t>
    </rPh>
    <rPh sb="98" eb="100">
      <t>カンイ</t>
    </rPh>
    <rPh sb="100" eb="102">
      <t>スイドウ</t>
    </rPh>
    <rPh sb="102" eb="104">
      <t>ジギョウ</t>
    </rPh>
    <rPh sb="109" eb="111">
      <t>ホウテキ</t>
    </rPh>
    <rPh sb="111" eb="112">
      <t>カ</t>
    </rPh>
    <rPh sb="113" eb="115">
      <t>ジッシ</t>
    </rPh>
    <rPh sb="131" eb="132">
      <t>ア</t>
    </rPh>
    <rPh sb="137" eb="139">
      <t>セイカク</t>
    </rPh>
    <rPh sb="140" eb="142">
      <t>ケイエイ</t>
    </rPh>
    <rPh sb="143" eb="145">
      <t>シサン</t>
    </rPh>
    <rPh sb="146" eb="148">
      <t>ジッタイ</t>
    </rPh>
    <rPh sb="149" eb="151">
      <t>ハアク</t>
    </rPh>
    <rPh sb="164" eb="166">
      <t>コウシン</t>
    </rPh>
    <rPh sb="167" eb="168">
      <t>タ</t>
    </rPh>
    <rPh sb="171" eb="173">
      <t>ケイエイ</t>
    </rPh>
    <rPh sb="173" eb="175">
      <t>キバン</t>
    </rPh>
    <rPh sb="176" eb="177">
      <t>キズ</t>
    </rPh>
    <rPh sb="178" eb="180">
      <t>ヒツヨウ</t>
    </rPh>
    <phoneticPr fontId="4"/>
  </si>
  <si>
    <t>平成30年度より、森吉合川統合簡易水道を簡易水道事業から水道事業へ経営統合したため各指標が大きく変化している。
①収益的収支比率
　平均値を大きく上回っており、収益にて費用を賄えている。
④企業債残高対給水収益比率
　平均値を大きく下回っており、企業債に頼らない経営状況となっている。
⑤料金回収率
　100％を超え、平均値を大きく上回っており、繰入金等に頼らず料金収入によって給水にかかる費用を賄えている。
⑥給水原価
　平均値を大きく下回っており、安価な費用で給水できている。
⑦施設使用率
　平均値を上回っているが、有収率が低い事を考慮する必要がある。
⑧有収率
　平均値と比較し低い水準にあり、老朽管路からの漏水等が考えられる。</t>
    <rPh sb="0" eb="2">
      <t>ヘイセイ</t>
    </rPh>
    <rPh sb="4" eb="6">
      <t>ネンド</t>
    </rPh>
    <rPh sb="9" eb="11">
      <t>モリヨシ</t>
    </rPh>
    <rPh sb="11" eb="13">
      <t>ゴウガワ</t>
    </rPh>
    <rPh sb="13" eb="15">
      <t>トウゴウ</t>
    </rPh>
    <rPh sb="15" eb="17">
      <t>カンイ</t>
    </rPh>
    <rPh sb="17" eb="19">
      <t>スイドウ</t>
    </rPh>
    <rPh sb="20" eb="22">
      <t>カンイ</t>
    </rPh>
    <rPh sb="22" eb="24">
      <t>スイドウ</t>
    </rPh>
    <rPh sb="24" eb="26">
      <t>ジギョウ</t>
    </rPh>
    <rPh sb="28" eb="30">
      <t>スイドウ</t>
    </rPh>
    <rPh sb="30" eb="32">
      <t>ジギョウ</t>
    </rPh>
    <rPh sb="33" eb="35">
      <t>ケイエイ</t>
    </rPh>
    <rPh sb="35" eb="37">
      <t>トウゴウ</t>
    </rPh>
    <rPh sb="41" eb="44">
      <t>カクシヒョウ</t>
    </rPh>
    <rPh sb="45" eb="46">
      <t>オオ</t>
    </rPh>
    <rPh sb="48" eb="50">
      <t>ヘンカ</t>
    </rPh>
    <rPh sb="57" eb="60">
      <t>シュウエキテキ</t>
    </rPh>
    <rPh sb="60" eb="62">
      <t>シュウシ</t>
    </rPh>
    <rPh sb="62" eb="64">
      <t>ヒリツ</t>
    </rPh>
    <rPh sb="66" eb="69">
      <t>ヘイキンチ</t>
    </rPh>
    <rPh sb="70" eb="71">
      <t>オオ</t>
    </rPh>
    <rPh sb="73" eb="75">
      <t>ウワマワ</t>
    </rPh>
    <rPh sb="80" eb="82">
      <t>シュウエキ</t>
    </rPh>
    <rPh sb="84" eb="86">
      <t>ヒヨウ</t>
    </rPh>
    <rPh sb="87" eb="88">
      <t>マカナ</t>
    </rPh>
    <rPh sb="95" eb="97">
      <t>キギョウ</t>
    </rPh>
    <rPh sb="97" eb="98">
      <t>サイ</t>
    </rPh>
    <rPh sb="98" eb="100">
      <t>ザンダカ</t>
    </rPh>
    <rPh sb="100" eb="101">
      <t>タイ</t>
    </rPh>
    <rPh sb="101" eb="103">
      <t>キュウスイ</t>
    </rPh>
    <rPh sb="103" eb="105">
      <t>シュウエキ</t>
    </rPh>
    <rPh sb="105" eb="107">
      <t>ヒリツ</t>
    </rPh>
    <rPh sb="109" eb="112">
      <t>ヘイキンチ</t>
    </rPh>
    <rPh sb="113" eb="114">
      <t>オオ</t>
    </rPh>
    <rPh sb="116" eb="118">
      <t>シタマワ</t>
    </rPh>
    <rPh sb="123" eb="125">
      <t>キギョウ</t>
    </rPh>
    <rPh sb="125" eb="126">
      <t>サイ</t>
    </rPh>
    <rPh sb="127" eb="128">
      <t>タヨ</t>
    </rPh>
    <rPh sb="131" eb="133">
      <t>ケイエイ</t>
    </rPh>
    <rPh sb="133" eb="135">
      <t>ジョウキョウ</t>
    </rPh>
    <rPh sb="144" eb="146">
      <t>リョウキン</t>
    </rPh>
    <rPh sb="146" eb="148">
      <t>カイシュウ</t>
    </rPh>
    <rPh sb="148" eb="149">
      <t>リツ</t>
    </rPh>
    <rPh sb="156" eb="157">
      <t>コ</t>
    </rPh>
    <rPh sb="173" eb="175">
      <t>クリイレ</t>
    </rPh>
    <rPh sb="175" eb="177">
      <t>キントウ</t>
    </rPh>
    <rPh sb="178" eb="179">
      <t>タヨ</t>
    </rPh>
    <rPh sb="181" eb="183">
      <t>リョウキン</t>
    </rPh>
    <rPh sb="183" eb="185">
      <t>シュウニュウ</t>
    </rPh>
    <rPh sb="189" eb="191">
      <t>キュウスイ</t>
    </rPh>
    <rPh sb="195" eb="197">
      <t>ヒヨウ</t>
    </rPh>
    <rPh sb="198" eb="199">
      <t>マカナ</t>
    </rPh>
    <rPh sb="206" eb="208">
      <t>キュウスイ</t>
    </rPh>
    <rPh sb="208" eb="210">
      <t>ゲンカ</t>
    </rPh>
    <rPh sb="226" eb="228">
      <t>アンカ</t>
    </rPh>
    <rPh sb="229" eb="231">
      <t>ヒヨウ</t>
    </rPh>
    <rPh sb="232" eb="234">
      <t>キュウスイ</t>
    </rPh>
    <rPh sb="242" eb="244">
      <t>シセツ</t>
    </rPh>
    <rPh sb="244" eb="246">
      <t>シヨウ</t>
    </rPh>
    <rPh sb="246" eb="247">
      <t>リツ</t>
    </rPh>
    <rPh sb="249" eb="252">
      <t>ヘイキンチ</t>
    </rPh>
    <rPh sb="253" eb="255">
      <t>ウワマワ</t>
    </rPh>
    <rPh sb="281" eb="282">
      <t>ユウ</t>
    </rPh>
    <rPh sb="282" eb="283">
      <t>シュウ</t>
    </rPh>
    <rPh sb="283" eb="284">
      <t>リツ</t>
    </rPh>
    <rPh sb="286" eb="288">
      <t>ヘイキン</t>
    </rPh>
    <rPh sb="288" eb="289">
      <t>アタイ</t>
    </rPh>
    <rPh sb="290" eb="292">
      <t>ヒカク</t>
    </rPh>
    <rPh sb="293" eb="294">
      <t>ヒク</t>
    </rPh>
    <rPh sb="295" eb="297">
      <t>スイジュン</t>
    </rPh>
    <rPh sb="301" eb="303">
      <t>ロウキュウ</t>
    </rPh>
    <rPh sb="303" eb="304">
      <t>カン</t>
    </rPh>
    <rPh sb="304" eb="305">
      <t>ロ</t>
    </rPh>
    <rPh sb="308" eb="311">
      <t>ロウスイトウ</t>
    </rPh>
    <rPh sb="312" eb="31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</si>
</sst>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0.06</c:v>
                </c:pt>
                <c:pt idx="1">
                  <c:v>0.19</c:v>
                </c:pt>
                <c:pt idx="2">
                  <c:v>0.82</c:v>
                </c:pt>
                <c:pt idx="3">
                  <c:v>0.22</c:v>
                </c:pt>
                <c:pt idx="4">
                  <c:v>0.16</c:v>
                </c:pt>
              </c:numCache>
            </c:numRef>
          </c:val>
          <c:extLst xmlns:c16r2="http://schemas.microsoft.com/office/drawing/2015/06/chart">
            <c:ext xmlns:c16="http://schemas.microsoft.com/office/drawing/2014/chart" uri="{C3380CC4-5D6E-409C-BE32-E72D297353CC}">
              <c16:uniqueId val="{00000000-EB23-4A38-BF9E-D4D9C734E73E}"/>
            </c:ext>
          </c:extLst>
        </c:ser>
        <c:dLbls>
          <c:showLegendKey val="0"/>
          <c:showVal val="0"/>
          <c:showCatName val="0"/>
          <c:showSerName val="0"/>
          <c:showPercent val="0"/>
          <c:showBubbleSize val="0"/>
        </c:dLbls>
        <c:gapWidth val="150"/>
        <c:axId val="261232664"/>
        <c:axId val="2612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0.54</c:v>
                </c:pt>
                <c:pt idx="2">
                  <c:v>0.43</c:v>
                </c:pt>
                <c:pt idx="3">
                  <c:v>0.56000000000000005</c:v>
                </c:pt>
                <c:pt idx="4">
                  <c:v>0.65</c:v>
                </c:pt>
              </c:numCache>
            </c:numRef>
          </c:val>
          <c:smooth val="0"/>
          <c:extLst xmlns:c16r2="http://schemas.microsoft.com/office/drawing/2015/06/chart">
            <c:ext xmlns:c16="http://schemas.microsoft.com/office/drawing/2014/chart" uri="{C3380CC4-5D6E-409C-BE32-E72D297353CC}">
              <c16:uniqueId val="{00000001-EB23-4A38-BF9E-D4D9C734E73E}"/>
            </c:ext>
          </c:extLst>
        </c:ser>
        <c:dLbls>
          <c:showLegendKey val="0"/>
          <c:showVal val="0"/>
          <c:showCatName val="0"/>
          <c:showSerName val="0"/>
          <c:showPercent val="0"/>
          <c:showBubbleSize val="0"/>
        </c:dLbls>
        <c:marker val="1"/>
        <c:smooth val="0"/>
        <c:axId val="261232664"/>
        <c:axId val="261233056"/>
      </c:lineChart>
      <c:dateAx>
        <c:axId val="261232664"/>
        <c:scaling>
          <c:orientation val="minMax"/>
        </c:scaling>
        <c:delete val="1"/>
        <c:axPos val="b"/>
        <c:numFmt formatCode="ge" sourceLinked="1"/>
        <c:majorTickMark val="none"/>
        <c:minorTickMark val="none"/>
        <c:tickLblPos val="none"/>
        <c:crossAx val="261233056"/>
        <c:crosses val="autoZero"/>
        <c:auto val="1"/>
        <c:lblOffset val="100"/>
        <c:baseTimeUnit val="years"/>
      </c:dateAx>
      <c:valAx>
        <c:axId val="2612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3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104.87</c:v>
                </c:pt>
                <c:pt idx="1">
                  <c:v>101.07</c:v>
                </c:pt>
                <c:pt idx="2">
                  <c:v>100.92</c:v>
                </c:pt>
                <c:pt idx="3">
                  <c:v>95.48</c:v>
                </c:pt>
                <c:pt idx="4">
                  <c:v>196.85</c:v>
                </c:pt>
              </c:numCache>
            </c:numRef>
          </c:val>
          <c:extLst xmlns:c16r2="http://schemas.microsoft.com/office/drawing/2015/06/chart">
            <c:ext xmlns:c16="http://schemas.microsoft.com/office/drawing/2014/chart" uri="{C3380CC4-5D6E-409C-BE32-E72D297353CC}">
              <c16:uniqueId val="{00000000-B70E-4834-BD12-E29FF7770E0F}"/>
            </c:ext>
          </c:extLst>
        </c:ser>
        <c:dLbls>
          <c:showLegendKey val="0"/>
          <c:showVal val="0"/>
          <c:showCatName val="0"/>
          <c:showSerName val="0"/>
          <c:showPercent val="0"/>
          <c:showBubbleSize val="0"/>
        </c:dLbls>
        <c:gapWidth val="150"/>
        <c:axId val="261217304"/>
        <c:axId val="26121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76.02</c:v>
                </c:pt>
                <c:pt idx="2">
                  <c:v>77.66</c:v>
                </c:pt>
                <c:pt idx="3">
                  <c:v>74.03</c:v>
                </c:pt>
                <c:pt idx="4">
                  <c:v>75.010000000000005</c:v>
                </c:pt>
              </c:numCache>
            </c:numRef>
          </c:val>
          <c:smooth val="0"/>
          <c:extLst xmlns:c16r2="http://schemas.microsoft.com/office/drawing/2015/06/chart">
            <c:ext xmlns:c16="http://schemas.microsoft.com/office/drawing/2014/chart" uri="{C3380CC4-5D6E-409C-BE32-E72D297353CC}">
              <c16:uniqueId val="{00000001-B70E-4834-BD12-E29FF7770E0F}"/>
            </c:ext>
          </c:extLst>
        </c:ser>
        <c:dLbls>
          <c:showLegendKey val="0"/>
          <c:showVal val="0"/>
          <c:showCatName val="0"/>
          <c:showSerName val="0"/>
          <c:showPercent val="0"/>
          <c:showBubbleSize val="0"/>
        </c:dLbls>
        <c:marker val="1"/>
        <c:smooth val="0"/>
        <c:axId val="261217304"/>
        <c:axId val="261217696"/>
      </c:lineChart>
      <c:dateAx>
        <c:axId val="261217304"/>
        <c:scaling>
          <c:orientation val="minMax"/>
        </c:scaling>
        <c:delete val="1"/>
        <c:axPos val="b"/>
        <c:numFmt formatCode="ge" sourceLinked="1"/>
        <c:majorTickMark val="none"/>
        <c:minorTickMark val="none"/>
        <c:tickLblPos val="none"/>
        <c:crossAx val="261217696"/>
        <c:crosses val="autoZero"/>
        <c:auto val="1"/>
        <c:lblOffset val="100"/>
        <c:baseTimeUnit val="years"/>
      </c:dateAx>
      <c:valAx>
        <c:axId val="2612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A9-42A0-98EB-9E7C000421CA}"/>
            </c:ext>
          </c:extLst>
        </c:ser>
        <c:dLbls>
          <c:showLegendKey val="0"/>
          <c:showVal val="0"/>
          <c:showCatName val="0"/>
          <c:showSerName val="0"/>
          <c:showPercent val="0"/>
          <c:showBubbleSize val="0"/>
        </c:dLbls>
        <c:gapWidth val="150"/>
        <c:axId val="261213208"/>
        <c:axId val="2612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A9-42A0-98EB-9E7C000421CA}"/>
            </c:ext>
          </c:extLst>
        </c:ser>
        <c:dLbls>
          <c:showLegendKey val="0"/>
          <c:showVal val="0"/>
          <c:showCatName val="0"/>
          <c:showSerName val="0"/>
          <c:showPercent val="0"/>
          <c:showBubbleSize val="0"/>
        </c:dLbls>
        <c:marker val="1"/>
        <c:smooth val="0"/>
        <c:axId val="261213208"/>
        <c:axId val="261213600"/>
      </c:lineChart>
      <c:dateAx>
        <c:axId val="261213208"/>
        <c:scaling>
          <c:orientation val="minMax"/>
        </c:scaling>
        <c:delete val="1"/>
        <c:axPos val="b"/>
        <c:numFmt formatCode="ge" sourceLinked="1"/>
        <c:majorTickMark val="none"/>
        <c:minorTickMark val="none"/>
        <c:tickLblPos val="none"/>
        <c:crossAx val="261213600"/>
        <c:crosses val="autoZero"/>
        <c:auto val="1"/>
        <c:lblOffset val="100"/>
        <c:baseTimeUnit val="years"/>
      </c:dateAx>
      <c:valAx>
        <c:axId val="2612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1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E3-4BE9-B894-5B2C14158644}"/>
            </c:ext>
          </c:extLst>
        </c:ser>
        <c:dLbls>
          <c:showLegendKey val="0"/>
          <c:showVal val="0"/>
          <c:showCatName val="0"/>
          <c:showSerName val="0"/>
          <c:showPercent val="0"/>
          <c:showBubbleSize val="0"/>
        </c:dLbls>
        <c:gapWidth val="150"/>
        <c:axId val="261203992"/>
        <c:axId val="2612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E3-4BE9-B894-5B2C14158644}"/>
            </c:ext>
          </c:extLst>
        </c:ser>
        <c:dLbls>
          <c:showLegendKey val="0"/>
          <c:showVal val="0"/>
          <c:showCatName val="0"/>
          <c:showSerName val="0"/>
          <c:showPercent val="0"/>
          <c:showBubbleSize val="0"/>
        </c:dLbls>
        <c:marker val="1"/>
        <c:smooth val="0"/>
        <c:axId val="261203992"/>
        <c:axId val="261204384"/>
      </c:lineChart>
      <c:dateAx>
        <c:axId val="261203992"/>
        <c:scaling>
          <c:orientation val="minMax"/>
        </c:scaling>
        <c:delete val="1"/>
        <c:axPos val="b"/>
        <c:numFmt formatCode="ge" sourceLinked="1"/>
        <c:majorTickMark val="none"/>
        <c:minorTickMark val="none"/>
        <c:tickLblPos val="none"/>
        <c:crossAx val="261204384"/>
        <c:crosses val="autoZero"/>
        <c:auto val="1"/>
        <c:lblOffset val="100"/>
        <c:baseTimeUnit val="years"/>
      </c:dateAx>
      <c:valAx>
        <c:axId val="2612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0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1B-4BC1-8ECD-0167C0DFC97F}"/>
            </c:ext>
          </c:extLst>
        </c:ser>
        <c:dLbls>
          <c:showLegendKey val="0"/>
          <c:showVal val="0"/>
          <c:showCatName val="0"/>
          <c:showSerName val="0"/>
          <c:showPercent val="0"/>
          <c:showBubbleSize val="0"/>
        </c:dLbls>
        <c:gapWidth val="150"/>
        <c:axId val="261208088"/>
        <c:axId val="2612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1B-4BC1-8ECD-0167C0DFC97F}"/>
            </c:ext>
          </c:extLst>
        </c:ser>
        <c:dLbls>
          <c:showLegendKey val="0"/>
          <c:showVal val="0"/>
          <c:showCatName val="0"/>
          <c:showSerName val="0"/>
          <c:showPercent val="0"/>
          <c:showBubbleSize val="0"/>
        </c:dLbls>
        <c:marker val="1"/>
        <c:smooth val="0"/>
        <c:axId val="261208088"/>
        <c:axId val="261208480"/>
      </c:lineChart>
      <c:dateAx>
        <c:axId val="261208088"/>
        <c:scaling>
          <c:orientation val="minMax"/>
        </c:scaling>
        <c:delete val="1"/>
        <c:axPos val="b"/>
        <c:numFmt formatCode="ge" sourceLinked="1"/>
        <c:majorTickMark val="none"/>
        <c:minorTickMark val="none"/>
        <c:tickLblPos val="none"/>
        <c:crossAx val="261208480"/>
        <c:crosses val="autoZero"/>
        <c:auto val="1"/>
        <c:lblOffset val="100"/>
        <c:baseTimeUnit val="years"/>
      </c:dateAx>
      <c:valAx>
        <c:axId val="2612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0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BE-4635-BAAC-4503FDE564B1}"/>
            </c:ext>
          </c:extLst>
        </c:ser>
        <c:dLbls>
          <c:showLegendKey val="0"/>
          <c:showVal val="0"/>
          <c:showCatName val="0"/>
          <c:showSerName val="0"/>
          <c:showPercent val="0"/>
          <c:showBubbleSize val="0"/>
        </c:dLbls>
        <c:gapWidth val="150"/>
        <c:axId val="258717816"/>
        <c:axId val="2587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BE-4635-BAAC-4503FDE564B1}"/>
            </c:ext>
          </c:extLst>
        </c:ser>
        <c:dLbls>
          <c:showLegendKey val="0"/>
          <c:showVal val="0"/>
          <c:showCatName val="0"/>
          <c:showSerName val="0"/>
          <c:showPercent val="0"/>
          <c:showBubbleSize val="0"/>
        </c:dLbls>
        <c:marker val="1"/>
        <c:smooth val="0"/>
        <c:axId val="258717816"/>
        <c:axId val="258718208"/>
      </c:lineChart>
      <c:dateAx>
        <c:axId val="258717816"/>
        <c:scaling>
          <c:orientation val="minMax"/>
        </c:scaling>
        <c:delete val="1"/>
        <c:axPos val="b"/>
        <c:numFmt formatCode="ge" sourceLinked="1"/>
        <c:majorTickMark val="none"/>
        <c:minorTickMark val="none"/>
        <c:tickLblPos val="none"/>
        <c:crossAx val="258718208"/>
        <c:crosses val="autoZero"/>
        <c:auto val="1"/>
        <c:lblOffset val="100"/>
        <c:baseTimeUnit val="years"/>
      </c:dateAx>
      <c:valAx>
        <c:axId val="2587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1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597.79999999999995</c:v>
                </c:pt>
                <c:pt idx="1">
                  <c:v>722.21</c:v>
                </c:pt>
                <c:pt idx="2">
                  <c:v>860.61</c:v>
                </c:pt>
                <c:pt idx="3">
                  <c:v>869.31</c:v>
                </c:pt>
                <c:pt idx="4">
                  <c:v>154.06</c:v>
                </c:pt>
              </c:numCache>
            </c:numRef>
          </c:val>
          <c:extLst xmlns:c16r2="http://schemas.microsoft.com/office/drawing/2015/06/chart">
            <c:ext xmlns:c16="http://schemas.microsoft.com/office/drawing/2014/chart" uri="{C3380CC4-5D6E-409C-BE32-E72D297353CC}">
              <c16:uniqueId val="{00000000-1CC1-404B-8ABA-0ED46777D755}"/>
            </c:ext>
          </c:extLst>
        </c:ser>
        <c:dLbls>
          <c:showLegendKey val="0"/>
          <c:showVal val="0"/>
          <c:showCatName val="0"/>
          <c:showSerName val="0"/>
          <c:showPercent val="0"/>
          <c:showBubbleSize val="0"/>
        </c:dLbls>
        <c:gapWidth val="150"/>
        <c:axId val="261205016"/>
        <c:axId val="26120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1246.73</c:v>
                </c:pt>
                <c:pt idx="2">
                  <c:v>1281.51</c:v>
                </c:pt>
                <c:pt idx="3">
                  <c:v>1068.53</c:v>
                </c:pt>
                <c:pt idx="4">
                  <c:v>1168.7</c:v>
                </c:pt>
              </c:numCache>
            </c:numRef>
          </c:val>
          <c:smooth val="0"/>
          <c:extLst xmlns:c16r2="http://schemas.microsoft.com/office/drawing/2015/06/chart">
            <c:ext xmlns:c16="http://schemas.microsoft.com/office/drawing/2014/chart" uri="{C3380CC4-5D6E-409C-BE32-E72D297353CC}">
              <c16:uniqueId val="{00000001-1CC1-404B-8ABA-0ED46777D755}"/>
            </c:ext>
          </c:extLst>
        </c:ser>
        <c:dLbls>
          <c:showLegendKey val="0"/>
          <c:showVal val="0"/>
          <c:showCatName val="0"/>
          <c:showSerName val="0"/>
          <c:showPercent val="0"/>
          <c:showBubbleSize val="0"/>
        </c:dLbls>
        <c:marker val="1"/>
        <c:smooth val="0"/>
        <c:axId val="261205016"/>
        <c:axId val="261205408"/>
      </c:lineChart>
      <c:dateAx>
        <c:axId val="261205016"/>
        <c:scaling>
          <c:orientation val="minMax"/>
        </c:scaling>
        <c:delete val="1"/>
        <c:axPos val="b"/>
        <c:numFmt formatCode="ge" sourceLinked="1"/>
        <c:majorTickMark val="none"/>
        <c:minorTickMark val="none"/>
        <c:tickLblPos val="none"/>
        <c:crossAx val="261205408"/>
        <c:crosses val="autoZero"/>
        <c:auto val="1"/>
        <c:lblOffset val="100"/>
        <c:baseTimeUnit val="years"/>
      </c:dateAx>
      <c:valAx>
        <c:axId val="2612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0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95.16</c:v>
                </c:pt>
                <c:pt idx="1">
                  <c:v>92.29</c:v>
                </c:pt>
                <c:pt idx="2">
                  <c:v>85.16</c:v>
                </c:pt>
                <c:pt idx="3">
                  <c:v>78.75</c:v>
                </c:pt>
                <c:pt idx="4">
                  <c:v>138.75</c:v>
                </c:pt>
              </c:numCache>
            </c:numRef>
          </c:val>
          <c:extLst xmlns:c16r2="http://schemas.microsoft.com/office/drawing/2015/06/chart">
            <c:ext xmlns:c16="http://schemas.microsoft.com/office/drawing/2014/chart" uri="{C3380CC4-5D6E-409C-BE32-E72D297353CC}">
              <c16:uniqueId val="{00000000-DBDB-419B-A62C-9BCFBF6DC4D2}"/>
            </c:ext>
          </c:extLst>
        </c:ser>
        <c:dLbls>
          <c:showLegendKey val="0"/>
          <c:showVal val="0"/>
          <c:showCatName val="0"/>
          <c:showSerName val="0"/>
          <c:showPercent val="0"/>
          <c:showBubbleSize val="0"/>
        </c:dLbls>
        <c:gapWidth val="150"/>
        <c:axId val="225923448"/>
        <c:axId val="2259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54.33</c:v>
                </c:pt>
                <c:pt idx="2">
                  <c:v>55.02</c:v>
                </c:pt>
                <c:pt idx="3">
                  <c:v>59.33</c:v>
                </c:pt>
                <c:pt idx="4">
                  <c:v>53.59</c:v>
                </c:pt>
              </c:numCache>
            </c:numRef>
          </c:val>
          <c:smooth val="0"/>
          <c:extLst xmlns:c16r2="http://schemas.microsoft.com/office/drawing/2015/06/chart">
            <c:ext xmlns:c16="http://schemas.microsoft.com/office/drawing/2014/chart" uri="{C3380CC4-5D6E-409C-BE32-E72D297353CC}">
              <c16:uniqueId val="{00000001-DBDB-419B-A62C-9BCFBF6DC4D2}"/>
            </c:ext>
          </c:extLst>
        </c:ser>
        <c:dLbls>
          <c:showLegendKey val="0"/>
          <c:showVal val="0"/>
          <c:showCatName val="0"/>
          <c:showSerName val="0"/>
          <c:showPercent val="0"/>
          <c:showBubbleSize val="0"/>
        </c:dLbls>
        <c:marker val="1"/>
        <c:smooth val="0"/>
        <c:axId val="225923448"/>
        <c:axId val="225923840"/>
      </c:lineChart>
      <c:dateAx>
        <c:axId val="225923448"/>
        <c:scaling>
          <c:orientation val="minMax"/>
        </c:scaling>
        <c:delete val="1"/>
        <c:axPos val="b"/>
        <c:numFmt formatCode="ge" sourceLinked="1"/>
        <c:majorTickMark val="none"/>
        <c:minorTickMark val="none"/>
        <c:tickLblPos val="none"/>
        <c:crossAx val="225923840"/>
        <c:crosses val="autoZero"/>
        <c:auto val="1"/>
        <c:lblOffset val="100"/>
        <c:baseTimeUnit val="years"/>
      </c:dateAx>
      <c:valAx>
        <c:axId val="2259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2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233.66</c:v>
                </c:pt>
                <c:pt idx="1">
                  <c:v>243.35</c:v>
                </c:pt>
                <c:pt idx="2">
                  <c:v>263.75</c:v>
                </c:pt>
                <c:pt idx="3">
                  <c:v>282.7</c:v>
                </c:pt>
                <c:pt idx="4">
                  <c:v>162.18</c:v>
                </c:pt>
              </c:numCache>
            </c:numRef>
          </c:val>
          <c:extLst xmlns:c16r2="http://schemas.microsoft.com/office/drawing/2015/06/chart">
            <c:ext xmlns:c16="http://schemas.microsoft.com/office/drawing/2014/chart" uri="{C3380CC4-5D6E-409C-BE32-E72D297353CC}">
              <c16:uniqueId val="{00000000-1341-4230-B92D-9B3395C4FBA5}"/>
            </c:ext>
          </c:extLst>
        </c:ser>
        <c:dLbls>
          <c:showLegendKey val="0"/>
          <c:showVal val="0"/>
          <c:showCatName val="0"/>
          <c:showSerName val="0"/>
          <c:showPercent val="0"/>
          <c:showBubbleSize val="0"/>
        </c:dLbls>
        <c:gapWidth val="150"/>
        <c:axId val="225918328"/>
        <c:axId val="2259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341.05</c:v>
                </c:pt>
                <c:pt idx="2">
                  <c:v>330.62</c:v>
                </c:pt>
                <c:pt idx="3">
                  <c:v>279.67</c:v>
                </c:pt>
                <c:pt idx="4">
                  <c:v>259.79000000000002</c:v>
                </c:pt>
              </c:numCache>
            </c:numRef>
          </c:val>
          <c:smooth val="0"/>
          <c:extLst xmlns:c16r2="http://schemas.microsoft.com/office/drawing/2015/06/chart">
            <c:ext xmlns:c16="http://schemas.microsoft.com/office/drawing/2014/chart" uri="{C3380CC4-5D6E-409C-BE32-E72D297353CC}">
              <c16:uniqueId val="{00000001-1341-4230-B92D-9B3395C4FBA5}"/>
            </c:ext>
          </c:extLst>
        </c:ser>
        <c:dLbls>
          <c:showLegendKey val="0"/>
          <c:showVal val="0"/>
          <c:showCatName val="0"/>
          <c:showSerName val="0"/>
          <c:showPercent val="0"/>
          <c:showBubbleSize val="0"/>
        </c:dLbls>
        <c:marker val="1"/>
        <c:smooth val="0"/>
        <c:axId val="225918328"/>
        <c:axId val="225918720"/>
      </c:lineChart>
      <c:dateAx>
        <c:axId val="225918328"/>
        <c:scaling>
          <c:orientation val="minMax"/>
        </c:scaling>
        <c:delete val="1"/>
        <c:axPos val="b"/>
        <c:numFmt formatCode="ge" sourceLinked="1"/>
        <c:majorTickMark val="none"/>
        <c:minorTickMark val="none"/>
        <c:tickLblPos val="none"/>
        <c:crossAx val="225918720"/>
        <c:crosses val="autoZero"/>
        <c:auto val="1"/>
        <c:lblOffset val="100"/>
        <c:baseTimeUnit val="years"/>
      </c:dateAx>
      <c:valAx>
        <c:axId val="2259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1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68.48</c:v>
                </c:pt>
                <c:pt idx="1">
                  <c:v>66.849999999999994</c:v>
                </c:pt>
                <c:pt idx="2">
                  <c:v>66.12</c:v>
                </c:pt>
                <c:pt idx="3">
                  <c:v>65.760000000000005</c:v>
                </c:pt>
                <c:pt idx="4">
                  <c:v>64.540000000000006</c:v>
                </c:pt>
              </c:numCache>
            </c:numRef>
          </c:val>
          <c:extLst xmlns:c16r2="http://schemas.microsoft.com/office/drawing/2015/06/chart">
            <c:ext xmlns:c16="http://schemas.microsoft.com/office/drawing/2014/chart" uri="{C3380CC4-5D6E-409C-BE32-E72D297353CC}">
              <c16:uniqueId val="{00000000-D330-490C-83B4-A1CAFD9D2414}"/>
            </c:ext>
          </c:extLst>
        </c:ser>
        <c:dLbls>
          <c:showLegendKey val="0"/>
          <c:showVal val="0"/>
          <c:showCatName val="0"/>
          <c:showSerName val="0"/>
          <c:showPercent val="0"/>
          <c:showBubbleSize val="0"/>
        </c:dLbls>
        <c:gapWidth val="150"/>
        <c:axId val="225914232"/>
        <c:axId val="22591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59.87</c:v>
                </c:pt>
                <c:pt idx="2">
                  <c:v>59.59</c:v>
                </c:pt>
                <c:pt idx="3">
                  <c:v>61.79</c:v>
                </c:pt>
                <c:pt idx="4">
                  <c:v>56.41</c:v>
                </c:pt>
              </c:numCache>
            </c:numRef>
          </c:val>
          <c:smooth val="0"/>
          <c:extLst xmlns:c16r2="http://schemas.microsoft.com/office/drawing/2015/06/chart">
            <c:ext xmlns:c16="http://schemas.microsoft.com/office/drawing/2014/chart" uri="{C3380CC4-5D6E-409C-BE32-E72D297353CC}">
              <c16:uniqueId val="{00000001-D330-490C-83B4-A1CAFD9D2414}"/>
            </c:ext>
          </c:extLst>
        </c:ser>
        <c:dLbls>
          <c:showLegendKey val="0"/>
          <c:showVal val="0"/>
          <c:showCatName val="0"/>
          <c:showSerName val="0"/>
          <c:showPercent val="0"/>
          <c:showBubbleSize val="0"/>
        </c:dLbls>
        <c:marker val="1"/>
        <c:smooth val="0"/>
        <c:axId val="225914232"/>
        <c:axId val="225914624"/>
      </c:lineChart>
      <c:dateAx>
        <c:axId val="225914232"/>
        <c:scaling>
          <c:orientation val="minMax"/>
        </c:scaling>
        <c:delete val="1"/>
        <c:axPos val="b"/>
        <c:numFmt formatCode="ge" sourceLinked="1"/>
        <c:majorTickMark val="none"/>
        <c:minorTickMark val="none"/>
        <c:tickLblPos val="none"/>
        <c:crossAx val="225914624"/>
        <c:crosses val="autoZero"/>
        <c:auto val="1"/>
        <c:lblOffset val="100"/>
        <c:baseTimeUnit val="years"/>
      </c:dateAx>
      <c:valAx>
        <c:axId val="2259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1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79.650000000000006</c:v>
                </c:pt>
                <c:pt idx="1">
                  <c:v>79.760000000000005</c:v>
                </c:pt>
                <c:pt idx="2">
                  <c:v>79.760000000000005</c:v>
                </c:pt>
                <c:pt idx="3">
                  <c:v>79.86</c:v>
                </c:pt>
                <c:pt idx="4">
                  <c:v>68.22</c:v>
                </c:pt>
              </c:numCache>
            </c:numRef>
          </c:val>
          <c:extLst xmlns:c16r2="http://schemas.microsoft.com/office/drawing/2015/06/chart">
            <c:ext xmlns:c16="http://schemas.microsoft.com/office/drawing/2014/chart" uri="{C3380CC4-5D6E-409C-BE32-E72D297353CC}">
              <c16:uniqueId val="{00000000-5462-442E-A7E1-0803B9089295}"/>
            </c:ext>
          </c:extLst>
        </c:ser>
        <c:dLbls>
          <c:showLegendKey val="0"/>
          <c:showVal val="0"/>
          <c:showCatName val="0"/>
          <c:showSerName val="0"/>
          <c:showPercent val="0"/>
          <c:showBubbleSize val="0"/>
        </c:dLbls>
        <c:gapWidth val="150"/>
        <c:axId val="123298904"/>
        <c:axId val="12329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75.48</c:v>
                </c:pt>
                <c:pt idx="2">
                  <c:v>74.64</c:v>
                </c:pt>
                <c:pt idx="3">
                  <c:v>74.98</c:v>
                </c:pt>
                <c:pt idx="4">
                  <c:v>75.12</c:v>
                </c:pt>
              </c:numCache>
            </c:numRef>
          </c:val>
          <c:smooth val="0"/>
          <c:extLst xmlns:c16r2="http://schemas.microsoft.com/office/drawing/2015/06/chart">
            <c:ext xmlns:c16="http://schemas.microsoft.com/office/drawing/2014/chart" uri="{C3380CC4-5D6E-409C-BE32-E72D297353CC}">
              <c16:uniqueId val="{00000001-5462-442E-A7E1-0803B9089295}"/>
            </c:ext>
          </c:extLst>
        </c:ser>
        <c:dLbls>
          <c:showLegendKey val="0"/>
          <c:showVal val="0"/>
          <c:showCatName val="0"/>
          <c:showSerName val="0"/>
          <c:showPercent val="0"/>
          <c:showBubbleSize val="0"/>
        </c:dLbls>
        <c:marker val="1"/>
        <c:smooth val="0"/>
        <c:axId val="123298904"/>
        <c:axId val="123299296"/>
      </c:lineChart>
      <c:dateAx>
        <c:axId val="123298904"/>
        <c:scaling>
          <c:orientation val="minMax"/>
        </c:scaling>
        <c:delete val="1"/>
        <c:axPos val="b"/>
        <c:numFmt formatCode="ge" sourceLinked="1"/>
        <c:majorTickMark val="none"/>
        <c:minorTickMark val="none"/>
        <c:tickLblPos val="none"/>
        <c:crossAx val="123299296"/>
        <c:crosses val="autoZero"/>
        <c:auto val="1"/>
        <c:lblOffset val="100"/>
        <c:baseTimeUnit val="years"/>
      </c:dateAx>
      <c:valAx>
        <c:axId val="1232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9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CB47" sqref="CB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北秋田市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32216</v>
      </c>
      <c r="AM8" s="50"/>
      <c r="AN8" s="50"/>
      <c r="AO8" s="50"/>
      <c r="AP8" s="50"/>
      <c r="AQ8" s="50"/>
      <c r="AR8" s="50"/>
      <c r="AS8" s="50"/>
      <c r="AT8" s="46">
        <f>データ!$S$6</f>
        <v>1152.76</v>
      </c>
      <c r="AU8" s="46"/>
      <c r="AV8" s="46"/>
      <c r="AW8" s="46"/>
      <c r="AX8" s="46"/>
      <c r="AY8" s="46"/>
      <c r="AZ8" s="46"/>
      <c r="BA8" s="46"/>
      <c r="BB8" s="46">
        <f>データ!$T$6</f>
        <v>27.95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28.6</v>
      </c>
      <c r="Q10" s="46"/>
      <c r="R10" s="46"/>
      <c r="S10" s="46"/>
      <c r="T10" s="46"/>
      <c r="U10" s="46"/>
      <c r="V10" s="46"/>
      <c r="W10" s="50">
        <f>データ!$Q$6</f>
        <v>4060</v>
      </c>
      <c r="X10" s="50"/>
      <c r="Y10" s="50"/>
      <c r="Z10" s="50"/>
      <c r="AA10" s="50"/>
      <c r="AB10" s="50"/>
      <c r="AC10" s="50"/>
      <c r="AD10" s="2"/>
      <c r="AE10" s="2"/>
      <c r="AF10" s="2"/>
      <c r="AG10" s="2"/>
      <c r="AH10" s="2"/>
      <c r="AI10" s="2"/>
      <c r="AJ10" s="2"/>
      <c r="AK10" s="2"/>
      <c r="AL10" s="50">
        <f>データ!$U$6</f>
        <v>9118</v>
      </c>
      <c r="AM10" s="50"/>
      <c r="AN10" s="50"/>
      <c r="AO10" s="50"/>
      <c r="AP10" s="50"/>
      <c r="AQ10" s="50"/>
      <c r="AR10" s="50"/>
      <c r="AS10" s="50"/>
      <c r="AT10" s="46">
        <f>データ!$V$6</f>
        <v>150.47999999999999</v>
      </c>
      <c r="AU10" s="46"/>
      <c r="AV10" s="46"/>
      <c r="AW10" s="46"/>
      <c r="AX10" s="46"/>
      <c r="AY10" s="46"/>
      <c r="AZ10" s="46"/>
      <c r="BA10" s="46"/>
      <c r="BB10" s="46">
        <f>データ!$W$6</f>
        <v>60.59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107</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108</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Udr54EcOvlNPZX9/ylYsKKNLhMHSwMdkcOCQ+KQprt6fXmvt3Pwr8rG8+RRpUkgV+Y5lDLtw58ruszlyqgDNew==" saltValue="dgwhp3o3yG2ZpIv5npDh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53</v>
      </c>
      <c r="B4" s="31"/>
      <c r="C4" s="31"/>
      <c r="D4" s="31"/>
      <c r="E4" s="31"/>
      <c r="F4" s="31"/>
      <c r="G4" s="31"/>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2018</v>
      </c>
      <c r="C6" s="34">
        <f t="shared" ref="C6:W6" si="3">C7</f>
        <v>52132</v>
      </c>
      <c r="D6" s="34">
        <f t="shared" si="3"/>
        <v>47</v>
      </c>
      <c r="E6" s="34">
        <f t="shared" si="3"/>
        <v>1</v>
      </c>
      <c r="F6" s="34">
        <f t="shared" si="3"/>
        <v>0</v>
      </c>
      <c r="G6" s="34">
        <f t="shared" si="3"/>
        <v>0</v>
      </c>
      <c r="H6" s="34" t="str">
        <f t="shared" si="3"/>
        <v>秋田県　北秋田市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28.6</v>
      </c>
      <c r="Q6" s="35">
        <f t="shared" si="3"/>
        <v>4060</v>
      </c>
      <c r="R6" s="35">
        <f t="shared" si="3"/>
        <v>32216</v>
      </c>
      <c r="S6" s="35">
        <f t="shared" si="3"/>
        <v>1152.76</v>
      </c>
      <c r="T6" s="35">
        <f t="shared" si="3"/>
        <v>27.95</v>
      </c>
      <c r="U6" s="35">
        <f t="shared" si="3"/>
        <v>9118</v>
      </c>
      <c r="V6" s="35">
        <f t="shared" si="3"/>
        <v>150.47999999999999</v>
      </c>
      <c r="W6" s="35">
        <f t="shared" si="3"/>
        <v>60.59</v>
      </c>
      <c r="X6" s="36">
        <f>IF(X7="",NA(),X7)</f>
        <v>104.87</v>
      </c>
      <c r="Y6" s="36">
        <f t="shared" ref="Y6:AG6" si="4">IF(Y7="",NA(),Y7)</f>
        <v>101.07</v>
      </c>
      <c r="Z6" s="36">
        <f t="shared" si="4"/>
        <v>100.92</v>
      </c>
      <c r="AA6" s="36">
        <f t="shared" si="4"/>
        <v>95.48</v>
      </c>
      <c r="AB6" s="36">
        <f t="shared" si="4"/>
        <v>196.85</v>
      </c>
      <c r="AC6" s="36">
        <f t="shared" si="4"/>
        <v>77.48</v>
      </c>
      <c r="AD6" s="36">
        <f t="shared" si="4"/>
        <v>76.02</v>
      </c>
      <c r="AE6" s="36">
        <f t="shared" si="4"/>
        <v>77.66</v>
      </c>
      <c r="AF6" s="36">
        <f t="shared" si="4"/>
        <v>74.03</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597.79999999999995</v>
      </c>
      <c r="BF6" s="36">
        <f t="shared" ref="BF6:BN6" si="7">IF(BF7="",NA(),BF7)</f>
        <v>722.21</v>
      </c>
      <c r="BG6" s="36">
        <f t="shared" si="7"/>
        <v>860.61</v>
      </c>
      <c r="BH6" s="36">
        <f t="shared" si="7"/>
        <v>869.31</v>
      </c>
      <c r="BI6" s="36">
        <f t="shared" si="7"/>
        <v>154.06</v>
      </c>
      <c r="BJ6" s="36">
        <f t="shared" si="7"/>
        <v>1285.3599999999999</v>
      </c>
      <c r="BK6" s="36">
        <f t="shared" si="7"/>
        <v>1246.73</v>
      </c>
      <c r="BL6" s="36">
        <f t="shared" si="7"/>
        <v>1281.51</v>
      </c>
      <c r="BM6" s="36">
        <f t="shared" si="7"/>
        <v>1068.53</v>
      </c>
      <c r="BN6" s="36">
        <f t="shared" si="7"/>
        <v>1168.7</v>
      </c>
      <c r="BO6" s="35" t="str">
        <f>IF(BO7="","",IF(BO7="-","【-】","【"&amp;SUBSTITUTE(TEXT(BO7,"#,##0.00"),"-","△")&amp;"】"))</f>
        <v>【1,074.14】</v>
      </c>
      <c r="BP6" s="36">
        <f>IF(BP7="",NA(),BP7)</f>
        <v>95.16</v>
      </c>
      <c r="BQ6" s="36">
        <f t="shared" ref="BQ6:BY6" si="8">IF(BQ7="",NA(),BQ7)</f>
        <v>92.29</v>
      </c>
      <c r="BR6" s="36">
        <f t="shared" si="8"/>
        <v>85.16</v>
      </c>
      <c r="BS6" s="36">
        <f t="shared" si="8"/>
        <v>78.75</v>
      </c>
      <c r="BT6" s="36">
        <f t="shared" si="8"/>
        <v>138.75</v>
      </c>
      <c r="BU6" s="36">
        <f t="shared" si="8"/>
        <v>54.45</v>
      </c>
      <c r="BV6" s="36">
        <f t="shared" si="8"/>
        <v>54.33</v>
      </c>
      <c r="BW6" s="36">
        <f t="shared" si="8"/>
        <v>55.02</v>
      </c>
      <c r="BX6" s="36">
        <f t="shared" si="8"/>
        <v>59.33</v>
      </c>
      <c r="BY6" s="36">
        <f t="shared" si="8"/>
        <v>53.59</v>
      </c>
      <c r="BZ6" s="35" t="str">
        <f>IF(BZ7="","",IF(BZ7="-","【-】","【"&amp;SUBSTITUTE(TEXT(BZ7,"#,##0.00"),"-","△")&amp;"】"))</f>
        <v>【54.36】</v>
      </c>
      <c r="CA6" s="36">
        <f>IF(CA7="",NA(),CA7)</f>
        <v>233.66</v>
      </c>
      <c r="CB6" s="36">
        <f t="shared" ref="CB6:CJ6" si="9">IF(CB7="",NA(),CB7)</f>
        <v>243.35</v>
      </c>
      <c r="CC6" s="36">
        <f t="shared" si="9"/>
        <v>263.75</v>
      </c>
      <c r="CD6" s="36">
        <f t="shared" si="9"/>
        <v>282.7</v>
      </c>
      <c r="CE6" s="36">
        <f t="shared" si="9"/>
        <v>162.18</v>
      </c>
      <c r="CF6" s="36">
        <f t="shared" si="9"/>
        <v>332.75</v>
      </c>
      <c r="CG6" s="36">
        <f t="shared" si="9"/>
        <v>341.05</v>
      </c>
      <c r="CH6" s="36">
        <f t="shared" si="9"/>
        <v>330.62</v>
      </c>
      <c r="CI6" s="36">
        <f t="shared" si="9"/>
        <v>279.67</v>
      </c>
      <c r="CJ6" s="36">
        <f t="shared" si="9"/>
        <v>259.79000000000002</v>
      </c>
      <c r="CK6" s="35" t="str">
        <f>IF(CK7="","",IF(CK7="-","【-】","【"&amp;SUBSTITUTE(TEXT(CK7,"#,##0.00"),"-","△")&amp;"】"))</f>
        <v>【296.40】</v>
      </c>
      <c r="CL6" s="36">
        <f>IF(CL7="",NA(),CL7)</f>
        <v>68.48</v>
      </c>
      <c r="CM6" s="36">
        <f t="shared" ref="CM6:CU6" si="10">IF(CM7="",NA(),CM7)</f>
        <v>66.849999999999994</v>
      </c>
      <c r="CN6" s="36">
        <f t="shared" si="10"/>
        <v>66.12</v>
      </c>
      <c r="CO6" s="36">
        <f t="shared" si="10"/>
        <v>65.760000000000005</v>
      </c>
      <c r="CP6" s="36">
        <f t="shared" si="10"/>
        <v>64.540000000000006</v>
      </c>
      <c r="CQ6" s="36">
        <f t="shared" si="10"/>
        <v>60.68</v>
      </c>
      <c r="CR6" s="36">
        <f t="shared" si="10"/>
        <v>59.87</v>
      </c>
      <c r="CS6" s="36">
        <f t="shared" si="10"/>
        <v>59.59</v>
      </c>
      <c r="CT6" s="36">
        <f t="shared" si="10"/>
        <v>61.79</v>
      </c>
      <c r="CU6" s="36">
        <f t="shared" si="10"/>
        <v>56.41</v>
      </c>
      <c r="CV6" s="35" t="str">
        <f>IF(CV7="","",IF(CV7="-","【-】","【"&amp;SUBSTITUTE(TEXT(CV7,"#,##0.00"),"-","△")&amp;"】"))</f>
        <v>【55.95】</v>
      </c>
      <c r="CW6" s="36">
        <f>IF(CW7="",NA(),CW7)</f>
        <v>79.650000000000006</v>
      </c>
      <c r="CX6" s="36">
        <f t="shared" ref="CX6:DF6" si="11">IF(CX7="",NA(),CX7)</f>
        <v>79.760000000000005</v>
      </c>
      <c r="CY6" s="36">
        <f t="shared" si="11"/>
        <v>79.760000000000005</v>
      </c>
      <c r="CZ6" s="36">
        <f t="shared" si="11"/>
        <v>79.86</v>
      </c>
      <c r="DA6" s="36">
        <f t="shared" si="11"/>
        <v>68.22</v>
      </c>
      <c r="DB6" s="36">
        <f t="shared" si="11"/>
        <v>75.760000000000005</v>
      </c>
      <c r="DC6" s="36">
        <f t="shared" si="11"/>
        <v>75.48</v>
      </c>
      <c r="DD6" s="36">
        <f t="shared" si="11"/>
        <v>74.64</v>
      </c>
      <c r="DE6" s="36">
        <f t="shared" si="11"/>
        <v>74.98</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0.06</v>
      </c>
      <c r="EE6" s="36">
        <f t="shared" ref="EE6:EM6" si="14">IF(EE7="",NA(),EE7)</f>
        <v>0.19</v>
      </c>
      <c r="EF6" s="36">
        <f t="shared" si="14"/>
        <v>0.82</v>
      </c>
      <c r="EG6" s="36">
        <f t="shared" si="14"/>
        <v>0.22</v>
      </c>
      <c r="EH6" s="36">
        <f t="shared" si="14"/>
        <v>0.16</v>
      </c>
      <c r="EI6" s="36">
        <f t="shared" si="14"/>
        <v>0.55000000000000004</v>
      </c>
      <c r="EJ6" s="36">
        <f t="shared" si="14"/>
        <v>0.54</v>
      </c>
      <c r="EK6" s="36">
        <f t="shared" si="14"/>
        <v>0.43</v>
      </c>
      <c r="EL6" s="36">
        <f t="shared" si="14"/>
        <v>0.56000000000000005</v>
      </c>
      <c r="EM6" s="36">
        <f t="shared" si="14"/>
        <v>0.65</v>
      </c>
      <c r="EN6" s="35" t="str">
        <f>IF(EN7="","",IF(EN7="-","【-】","【"&amp;SUBSTITUTE(TEXT(EN7,"#,##0.00"),"-","△")&amp;"】"))</f>
        <v>【0.54】</v>
      </c>
    </row>
    <row r="7" spans="1:144" s="37" customFormat="1" x14ac:dyDescent="0.15">
      <c r="A7" s="29"/>
      <c r="B7" s="38">
        <v>2018</v>
      </c>
      <c r="C7" s="38">
        <v>52132</v>
      </c>
      <c r="D7" s="38">
        <v>47</v>
      </c>
      <c r="E7" s="38">
        <v>1</v>
      </c>
      <c r="F7" s="38">
        <v>0</v>
      </c>
      <c r="G7" s="38">
        <v>0</v>
      </c>
      <c r="H7" s="38" t="s">
        <v>94</v>
      </c>
      <c r="I7" s="38" t="s">
        <v>95</v>
      </c>
      <c r="J7" s="38" t="s">
        <v>96</v>
      </c>
      <c r="K7" s="38" t="s">
        <v>97</v>
      </c>
      <c r="L7" s="38" t="s">
        <v>98</v>
      </c>
      <c r="M7" s="38" t="s">
        <v>99</v>
      </c>
      <c r="N7" s="39" t="s">
        <v>100</v>
      </c>
      <c r="O7" s="39" t="s">
        <v>101</v>
      </c>
      <c r="P7" s="39">
        <v>28.6</v>
      </c>
      <c r="Q7" s="39">
        <v>4060</v>
      </c>
      <c r="R7" s="39">
        <v>32216</v>
      </c>
      <c r="S7" s="39">
        <v>1152.76</v>
      </c>
      <c r="T7" s="39">
        <v>27.95</v>
      </c>
      <c r="U7" s="39">
        <v>9118</v>
      </c>
      <c r="V7" s="39">
        <v>150.47999999999999</v>
      </c>
      <c r="W7" s="39">
        <v>60.59</v>
      </c>
      <c r="X7" s="39">
        <v>104.87</v>
      </c>
      <c r="Y7" s="39">
        <v>101.07</v>
      </c>
      <c r="Z7" s="39">
        <v>100.92</v>
      </c>
      <c r="AA7" s="39">
        <v>95.48</v>
      </c>
      <c r="AB7" s="39">
        <v>196.85</v>
      </c>
      <c r="AC7" s="39">
        <v>77.48</v>
      </c>
      <c r="AD7" s="39">
        <v>76.02</v>
      </c>
      <c r="AE7" s="39">
        <v>77.66</v>
      </c>
      <c r="AF7" s="39">
        <v>74.03</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597.79999999999995</v>
      </c>
      <c r="BF7" s="39">
        <v>722.21</v>
      </c>
      <c r="BG7" s="39">
        <v>860.61</v>
      </c>
      <c r="BH7" s="39">
        <v>869.31</v>
      </c>
      <c r="BI7" s="39">
        <v>154.06</v>
      </c>
      <c r="BJ7" s="39">
        <v>1285.3599999999999</v>
      </c>
      <c r="BK7" s="39">
        <v>1246.73</v>
      </c>
      <c r="BL7" s="39">
        <v>1281.51</v>
      </c>
      <c r="BM7" s="39">
        <v>1068.53</v>
      </c>
      <c r="BN7" s="39">
        <v>1168.7</v>
      </c>
      <c r="BO7" s="39">
        <v>1074.1400000000001</v>
      </c>
      <c r="BP7" s="39">
        <v>95.16</v>
      </c>
      <c r="BQ7" s="39">
        <v>92.29</v>
      </c>
      <c r="BR7" s="39">
        <v>85.16</v>
      </c>
      <c r="BS7" s="39">
        <v>78.75</v>
      </c>
      <c r="BT7" s="39">
        <v>138.75</v>
      </c>
      <c r="BU7" s="39">
        <v>54.45</v>
      </c>
      <c r="BV7" s="39">
        <v>54.33</v>
      </c>
      <c r="BW7" s="39">
        <v>55.02</v>
      </c>
      <c r="BX7" s="39">
        <v>59.33</v>
      </c>
      <c r="BY7" s="39">
        <v>53.59</v>
      </c>
      <c r="BZ7" s="39">
        <v>54.36</v>
      </c>
      <c r="CA7" s="39">
        <v>233.66</v>
      </c>
      <c r="CB7" s="39">
        <v>243.35</v>
      </c>
      <c r="CC7" s="39">
        <v>263.75</v>
      </c>
      <c r="CD7" s="39">
        <v>282.7</v>
      </c>
      <c r="CE7" s="39">
        <v>162.18</v>
      </c>
      <c r="CF7" s="39">
        <v>332.75</v>
      </c>
      <c r="CG7" s="39">
        <v>341.05</v>
      </c>
      <c r="CH7" s="39">
        <v>330.62</v>
      </c>
      <c r="CI7" s="39">
        <v>279.67</v>
      </c>
      <c r="CJ7" s="39">
        <v>259.79000000000002</v>
      </c>
      <c r="CK7" s="39">
        <v>296.39999999999998</v>
      </c>
      <c r="CL7" s="39">
        <v>68.48</v>
      </c>
      <c r="CM7" s="39">
        <v>66.849999999999994</v>
      </c>
      <c r="CN7" s="39">
        <v>66.12</v>
      </c>
      <c r="CO7" s="39">
        <v>65.760000000000005</v>
      </c>
      <c r="CP7" s="39">
        <v>64.540000000000006</v>
      </c>
      <c r="CQ7" s="39">
        <v>60.68</v>
      </c>
      <c r="CR7" s="39">
        <v>59.87</v>
      </c>
      <c r="CS7" s="39">
        <v>59.59</v>
      </c>
      <c r="CT7" s="39">
        <v>61.79</v>
      </c>
      <c r="CU7" s="39">
        <v>56.41</v>
      </c>
      <c r="CV7" s="39">
        <v>55.95</v>
      </c>
      <c r="CW7" s="39">
        <v>79.650000000000006</v>
      </c>
      <c r="CX7" s="39">
        <v>79.760000000000005</v>
      </c>
      <c r="CY7" s="39">
        <v>79.760000000000005</v>
      </c>
      <c r="CZ7" s="39">
        <v>79.86</v>
      </c>
      <c r="DA7" s="39">
        <v>68.22</v>
      </c>
      <c r="DB7" s="39">
        <v>75.760000000000005</v>
      </c>
      <c r="DC7" s="39">
        <v>75.48</v>
      </c>
      <c r="DD7" s="39">
        <v>74.64</v>
      </c>
      <c r="DE7" s="39">
        <v>74.98</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0.06</v>
      </c>
      <c r="EE7" s="39">
        <v>0.19</v>
      </c>
      <c r="EF7" s="39">
        <v>0.82</v>
      </c>
      <c r="EG7" s="39">
        <v>0.22</v>
      </c>
      <c r="EH7" s="39">
        <v>0.16</v>
      </c>
      <c r="EI7" s="39">
        <v>0.55000000000000004</v>
      </c>
      <c r="EJ7" s="39">
        <v>0.54</v>
      </c>
      <c r="EK7" s="39">
        <v>0.43</v>
      </c>
      <c r="EL7" s="39">
        <v>0.56000000000000005</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cp:lastPrinted>2020-01-23T08:29:54Z</cp:lastPrinted>
  <dcterms:created xsi:type="dcterms:W3CDTF">2019-12-05T04:35:35Z</dcterms:created>
  <dcterms:modified xsi:type="dcterms:W3CDTF">2020-01-24T00:39:04Z</dcterms:modified>
  <cp:category/>
</cp:coreProperties>
</file>