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AISEI\zaisei_new\R03\02財政\05財政状況資料集\210914 令和元年度財政状況資料集（追加分）の作成\"/>
    </mc:Choice>
  </mc:AlternateContent>
  <bookViews>
    <workbookView xWindow="-120" yWindow="-120" windowWidth="28920" windowHeight="123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G36" i="10" l="1"/>
  <c r="BG35" i="10"/>
  <c r="BG34"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C38" i="10"/>
  <c r="CO37" i="10"/>
  <c r="BE37" i="10"/>
  <c r="AM37" i="10"/>
  <c r="C37" i="10"/>
  <c r="CO36" i="10"/>
  <c r="AM36" i="10"/>
  <c r="C34" i="10"/>
  <c r="C35" i="10" s="1"/>
  <c r="C36" i="10" l="1"/>
  <c r="U34" i="10"/>
  <c r="U35" i="10" s="1"/>
  <c r="U36" i="10" s="1"/>
  <c r="U37" i="10" s="1"/>
  <c r="U38"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CO34" i="10" l="1"/>
  <c r="CO35" i="10" s="1"/>
  <c r="BW34" i="10"/>
  <c r="BW35" i="10" s="1"/>
  <c r="BW36" i="10" s="1"/>
  <c r="BW37" i="10" s="1"/>
  <c r="BW38" i="10" s="1"/>
  <c r="BW39" i="10" s="1"/>
  <c r="BW40" i="10" s="1"/>
</calcChain>
</file>

<file path=xl/sharedStrings.xml><?xml version="1.0" encoding="utf-8"?>
<sst xmlns="http://schemas.openxmlformats.org/spreadsheetml/2006/main" count="1141" uniqueCount="620">
  <si>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</si>
  <si>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</si>
  <si>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</si>
  <si>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</si>
  <si>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</si>
  <si>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</si>
  <si>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</si>
  <si>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</si>
  <si>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</si>
  <si>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</si>
  <si>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</si>
  <si>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</si>
  <si>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</si>
  <si>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</si>
  <si>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</si>
  <si>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</si>
  <si>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</si>
  <si>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</si>
  <si>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</si>
  <si>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</si>
  <si>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</si>
  <si>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</si>
  <si>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</si>
  <si>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</si>
  <si>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</si>
  <si>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</si>
  <si>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</si>
  <si>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</si>
  <si>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</si>
  <si>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</si>
  <si>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</si>
  <si>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</si>
  <si>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</si>
  <si>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</si>
  <si>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</si>
  <si>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</si>
  <si>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</si>
  <si>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</si>
  <si>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</si>
  <si>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</si>
  <si>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</si>
  <si>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</si>
  <si>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</si>
  <si>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</si>
  <si>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</si>
  <si>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</si>
  <si>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</si>
  <si>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</si>
  <si>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</si>
  <si>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</si>
  <si>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</si>
  <si>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</si>
  <si>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</si>
  <si>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</si>
  <si>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</si>
  <si>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</si>
  <si>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</si>
  <si>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</si>
  <si>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</si>
  <si>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</si>
  <si>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</si>
  <si>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</si>
  <si>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</si>
  <si>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</si>
  <si>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</si>
  <si>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</si>
  <si>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</si>
  <si>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</si>
  <si>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</si>
  <si>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</si>
  <si>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</si>
  <si>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</si>
  <si>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</si>
  <si>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</si>
  <si>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</si>
  <si>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</si>
  <si>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</si>
  <si>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</si>
  <si>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</si>
  <si>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</si>
  <si>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</si>
  <si>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</si>
  <si>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</si>
  <si>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</si>
  <si>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</si>
  <si>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</si>
  <si>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</si>
  <si>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</si>
  <si>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</si>
  <si>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</si>
  <si>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</si>
  <si>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</si>
  <si>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</si>
  <si>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</si>
  <si>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</si>
  <si>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</si>
  <si>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</si>
  <si>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</si>
  <si>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北秋田市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</si>
  <si>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</si>
  <si>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</si>
  <si>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</si>
  <si>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</si>
  <si>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</si>
  <si>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</si>
  <si>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</si>
  <si>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</si>
  <si>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</si>
  <si>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</si>
  <si>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</si>
  <si>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</si>
  <si>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</si>
  <si>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</si>
  <si>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</si>
  <si>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</si>
  <si>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</si>
  <si>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</si>
  <si>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</si>
  <si>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</si>
  <si>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</si>
  <si>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</si>
  <si>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</si>
  <si>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</si>
  <si>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</si>
  <si>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</si>
  <si>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</si>
  <si>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</si>
  <si>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</si>
  <si>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</si>
  <si>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</si>
  <si>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</si>
  <si>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</si>
  <si>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</si>
  <si>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</si>
  <si>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</si>
  <si>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</si>
  <si>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</si>
  <si>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</si>
  <si>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</si>
  <si>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</si>
  <si>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</si>
  <si>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</si>
  <si>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</si>
  <si>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</si>
  <si>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</si>
  <si>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</si>
  <si>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</si>
  <si>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</si>
  <si>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</si>
  <si>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</si>
  <si>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</si>
  <si>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</si>
  <si>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5"/>
  </si>
  <si>
    <t>うち日本人(％)</t>
    <phoneticPr fontId="5"/>
  </si>
  <si>
    <t>-2.3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</si>
  <si>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</si>
  <si>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</si>
  <si>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</si>
  <si>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</si>
  <si>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</si>
  <si>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</si>
  <si>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</si>
  <si>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</si>
  <si>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</si>
  <si>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</si>
  <si>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</si>
  <si>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</si>
  <si>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</si>
  <si>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</si>
  <si>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</si>
  <si>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</si>
  <si>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</si>
  <si>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</si>
  <si>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</si>
  <si>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</si>
  <si>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</si>
  <si>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</si>
  <si>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</si>
  <si>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</si>
  <si>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</si>
  <si>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</si>
  <si>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</si>
  <si>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</si>
  <si>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</si>
  <si>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</si>
  <si>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</si>
  <si>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</si>
  <si>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</si>
  <si>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</si>
  <si>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</si>
  <si>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</si>
  <si>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</si>
  <si>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</si>
  <si>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</si>
  <si>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</si>
  <si>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</si>
  <si>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</si>
  <si>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</si>
  <si>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</si>
  <si>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</si>
  <si>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</si>
  <si>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</si>
  <si>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</si>
  <si>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</si>
  <si>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</si>
  <si>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</si>
  <si>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</si>
  <si>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</si>
  <si>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</si>
  <si>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</si>
  <si>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</si>
  <si>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</si>
  <si>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</si>
  <si>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</si>
  <si>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秋田県北秋田市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</si>
  <si>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</si>
  <si>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</si>
  <si>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</si>
  <si>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</si>
  <si>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</si>
  <si>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</si>
  <si>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</si>
  <si>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</si>
  <si>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</si>
  <si>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</si>
  <si>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</si>
  <si>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</si>
  <si>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</si>
  <si>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</si>
  <si>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</si>
  <si>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</si>
  <si>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</si>
  <si>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</si>
  <si>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</si>
  <si>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</si>
  <si>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</si>
  <si>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</si>
  <si>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</si>
  <si>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</si>
  <si>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</si>
  <si>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</si>
  <si>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</si>
  <si>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</si>
  <si>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</si>
  <si>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</si>
  <si>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</si>
  <si>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</si>
  <si>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</si>
  <si>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</si>
  <si>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</si>
  <si>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</si>
  <si>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</si>
  <si>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</si>
  <si>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</si>
  <si>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</si>
  <si>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</si>
  <si>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</si>
  <si>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</si>
  <si>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</si>
  <si>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</si>
  <si>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</si>
  <si>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</si>
  <si>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</si>
  <si>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</si>
  <si>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</si>
  <si>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</si>
  <si>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</si>
  <si>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</si>
  <si>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</si>
  <si>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</si>
  <si>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</si>
  <si>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</si>
  <si>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</si>
  <si>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</si>
  <si>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</si>
  <si>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</si>
  <si>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</si>
  <si>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</si>
  <si>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</si>
  <si>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</si>
  <si>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</si>
  <si>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</si>
  <si>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</si>
  <si>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</si>
  <si>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</si>
  <si>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</si>
  <si>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</si>
  <si>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</si>
  <si>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</si>
  <si>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</si>
  <si>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</si>
  <si>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</si>
  <si>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</si>
  <si>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</si>
  <si>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</si>
  <si>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</si>
  <si>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</si>
  <si>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</si>
  <si>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</si>
  <si>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</si>
  <si>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</si>
  <si>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</si>
  <si>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</si>
  <si>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</si>
  <si>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</si>
  <si>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</si>
  <si>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</si>
  <si>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</si>
  <si>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</si>
  <si>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</si>
  <si>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</si>
  <si>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</si>
  <si>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</si>
  <si>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</si>
  <si>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</si>
  <si>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</si>
  <si>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</si>
  <si>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</si>
  <si>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</si>
  <si>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</si>
  <si>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</si>
  <si>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</si>
  <si>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</si>
  <si>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</si>
  <si>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</si>
  <si>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</si>
  <si>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</si>
  <si>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</si>
  <si>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</si>
  <si>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</si>
  <si>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</si>
  <si>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</si>
  <si>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</si>
  <si>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</si>
  <si>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</si>
  <si>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</si>
  <si>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</si>
  <si>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</si>
  <si>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</si>
  <si>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</si>
  <si>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</si>
  <si>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</si>
  <si>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</si>
  <si>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</si>
  <si>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</si>
  <si>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</si>
  <si>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</si>
  <si>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</si>
  <si>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</si>
  <si>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</si>
  <si>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</si>
  <si>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</si>
  <si>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</si>
  <si>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</si>
  <si>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</si>
  <si>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</si>
  <si>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</si>
  <si>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</si>
  <si>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</si>
  <si>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</si>
  <si>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</si>
  <si>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</si>
  <si>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</si>
  <si>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</si>
  <si>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</si>
  <si>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</si>
  <si>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</si>
  <si>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</si>
  <si>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秋田県北秋田市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</si>
  <si>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</si>
  <si>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</si>
  <si>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</si>
  <si>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</si>
  <si>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</si>
  <si>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</si>
  <si>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</si>
  <si>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</si>
  <si>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</si>
  <si>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</si>
  <si>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</si>
  <si>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</si>
  <si>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</si>
  <si>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</si>
  <si>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</si>
  <si>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</si>
  <si>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</si>
  <si>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</si>
  <si>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</si>
  <si>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</si>
  <si>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北秋田市立阿仁診療所特別会計</t>
    <phoneticPr fontId="5"/>
  </si>
  <si>
    <t>北秋田市立米内沢診療所特別会計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</si>
  <si>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</si>
  <si>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</si>
  <si>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</si>
  <si>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</si>
  <si>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</si>
  <si>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</si>
  <si>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</si>
  <si>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</si>
  <si>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</si>
  <si>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</si>
  <si>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</si>
  <si>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</si>
  <si>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</si>
  <si>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北秋田市国民健康保険特別会計</t>
    <phoneticPr fontId="5"/>
  </si>
  <si>
    <t>北秋田市国民健康保険合川診療所特別会計</t>
    <phoneticPr fontId="5"/>
  </si>
  <si>
    <t>北秋田市介護保険特別会計</t>
    <phoneticPr fontId="5"/>
  </si>
  <si>
    <t>北秋田市後期高齢者医療特別会計</t>
    <phoneticPr fontId="5"/>
  </si>
  <si>
    <t>北秋田市介護サービス事業特別会計</t>
    <phoneticPr fontId="5"/>
  </si>
  <si>
    <t>-</t>
    <phoneticPr fontId="5"/>
  </si>
  <si>
    <t>北秋田市水道事業会計</t>
    <phoneticPr fontId="5"/>
  </si>
  <si>
    <t>法適用企業</t>
    <phoneticPr fontId="5"/>
  </si>
  <si>
    <t>北秋田市病院事業会計</t>
    <phoneticPr fontId="5"/>
  </si>
  <si>
    <t>法適用企業</t>
    <phoneticPr fontId="5"/>
  </si>
  <si>
    <t>北秋田市下水道事業特別会計</t>
    <phoneticPr fontId="5"/>
  </si>
  <si>
    <t>法非適用企業</t>
    <phoneticPr fontId="5"/>
  </si>
  <si>
    <t>北秋田市農業集落排水事業特別会計</t>
    <phoneticPr fontId="5"/>
  </si>
  <si>
    <t>北秋田市特定地域生活排水処理事業特別会計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</si>
  <si>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</si>
  <si>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</si>
  <si>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</si>
  <si>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</si>
  <si>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</si>
  <si>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</si>
  <si>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</si>
  <si>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</si>
  <si>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</si>
  <si>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</si>
  <si>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</si>
  <si>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</si>
  <si>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</si>
  <si>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</si>
  <si>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</si>
  <si>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</si>
  <si>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</si>
  <si>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</si>
  <si>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</si>
  <si>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</si>
  <si>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</si>
  <si>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</si>
  <si>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</si>
  <si>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</si>
  <si>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</si>
  <si>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</si>
  <si>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</si>
  <si>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</si>
  <si>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</si>
  <si>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</si>
  <si>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</si>
  <si>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</si>
  <si>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</si>
  <si>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</si>
  <si>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</si>
  <si>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</si>
  <si>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</si>
  <si>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</si>
  <si>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</si>
  <si>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</si>
  <si>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</si>
  <si>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</si>
  <si>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</si>
  <si>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</si>
  <si>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</si>
  <si>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</si>
  <si>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</si>
  <si>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</si>
  <si>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</si>
  <si>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</si>
  <si>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</si>
  <si>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</si>
  <si>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</si>
  <si>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</si>
  <si>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</si>
  <si>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北秋田市病院事業会計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</si>
  <si>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</si>
  <si>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</si>
  <si>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北秋田市水道事業会計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</si>
  <si>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</si>
  <si>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</si>
  <si>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</si>
  <si>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</si>
  <si>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</si>
  <si>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</si>
  <si>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</si>
  <si>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</si>
  <si>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</si>
  <si>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</si>
  <si>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</si>
  <si>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</si>
  <si>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</si>
  <si>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</si>
  <si>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</si>
  <si>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</si>
  <si>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</si>
  <si>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</si>
  <si>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</si>
  <si>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</si>
  <si>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</si>
  <si>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</si>
  <si>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</si>
  <si>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</si>
  <si>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</si>
  <si>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</si>
  <si>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</si>
  <si>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</si>
  <si>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</si>
  <si>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</si>
  <si>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</si>
  <si>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</si>
  <si>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</si>
  <si>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</si>
  <si>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</si>
  <si>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</si>
  <si>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</si>
  <si>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</si>
  <si>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</si>
  <si>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</si>
  <si>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</si>
  <si>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</si>
  <si>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</si>
  <si>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</si>
  <si>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</si>
  <si>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</si>
  <si>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</si>
  <si>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</si>
  <si>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</si>
  <si>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</si>
  <si>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</si>
  <si>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</si>
  <si>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</si>
  <si>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</si>
  <si>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</si>
  <si>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</si>
  <si>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</si>
  <si>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</si>
  <si>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</si>
  <si>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</si>
  <si>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</si>
  <si>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</si>
  <si>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</si>
  <si>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</si>
  <si>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</si>
  <si>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</si>
  <si>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</si>
  <si>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</si>
  <si>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</si>
  <si>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</si>
  <si>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</si>
  <si>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</si>
  <si>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</si>
  <si>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</si>
  <si>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</si>
  <si>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</si>
  <si>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</si>
  <si>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</si>
  <si>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</si>
  <si>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</si>
  <si>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</si>
  <si>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</si>
  <si>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</si>
  <si>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</si>
  <si>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1.89</t>
  </si>
  <si>
    <t>▲ 3.96</t>
  </si>
  <si>
    <t>▲ 1.94</t>
  </si>
  <si>
    <t>北秋田市水道事業会計</t>
  </si>
  <si>
    <t>一般会計</t>
  </si>
  <si>
    <t>北秋田市介護保険特別会計</t>
  </si>
  <si>
    <t>北秋田市下水道事業特別会計</t>
  </si>
  <si>
    <t>北秋田市農業集落排水事業特別会計</t>
  </si>
  <si>
    <t>北秋田市国民健康保険特別会計</t>
  </si>
  <si>
    <t>北秋田市特定地域生活排水処理事業特別会計</t>
  </si>
  <si>
    <t>北秋田市後期高齢者医療特別会計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</si>
  <si>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</si>
  <si>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</si>
  <si>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</si>
  <si>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</si>
  <si>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</si>
  <si>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</si>
  <si>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</si>
  <si>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</si>
  <si>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</si>
  <si>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2"/>
  </si>
  <si>
    <t>秋田県市町村総合事務組合（交通災害共済事業等特別会計）</t>
    <rPh sb="0" eb="3">
      <t>アキタケン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2">
      <t>トウ</t>
    </rPh>
    <rPh sb="22" eb="24">
      <t>トクベツ</t>
    </rPh>
    <rPh sb="24" eb="26">
      <t>カイケイ</t>
    </rPh>
    <phoneticPr fontId="2"/>
  </si>
  <si>
    <t>秋田県後期高齢者医療広域連合（一般会計）</t>
    <rPh sb="0" eb="3">
      <t>アキタケン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</si>
  <si>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秋田県後期高齢者医療広域連合（後期高齢者医療特別会計）</t>
    <rPh sb="0" eb="3">
      <t>アキタケン</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</si>
  <si>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</si>
  <si>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マタギの里観光開発</t>
    <rPh sb="4" eb="5">
      <t>サト</t>
    </rPh>
    <rPh sb="5" eb="7">
      <t>カンコウ</t>
    </rPh>
    <rPh sb="7" eb="9">
      <t>カイハツ</t>
    </rPh>
    <phoneticPr fontId="2"/>
  </si>
  <si>
    <t>たかのす福祉公社</t>
    <rPh sb="4" eb="6">
      <t>フクシ</t>
    </rPh>
    <rPh sb="6" eb="8">
      <t>コウシャ</t>
    </rPh>
    <phoneticPr fontId="2"/>
  </si>
  <si>
    <t>-</t>
    <phoneticPr fontId="2"/>
  </si>
  <si>
    <t>秋田県市町村会館管理組合（一般会計）</t>
    <rPh sb="0" eb="3">
      <t>アキタケン</t>
    </rPh>
    <rPh sb="3" eb="6">
      <t>シチョウソン</t>
    </rPh>
    <rPh sb="6" eb="8">
      <t>カイカン</t>
    </rPh>
    <rPh sb="8" eb="10">
      <t>カンリ</t>
    </rPh>
    <rPh sb="10" eb="12">
      <t>クミアイ</t>
    </rPh>
    <rPh sb="13" eb="15">
      <t>イッパン</t>
    </rPh>
    <rPh sb="15" eb="17">
      <t>カイケイ</t>
    </rPh>
    <phoneticPr fontId="2"/>
  </si>
  <si>
    <t>-</t>
    <phoneticPr fontId="2"/>
  </si>
  <si>
    <t>-</t>
    <phoneticPr fontId="2"/>
  </si>
  <si>
    <t>-</t>
    <phoneticPr fontId="2"/>
  </si>
  <si>
    <t>-</t>
    <phoneticPr fontId="2"/>
  </si>
  <si>
    <t>-</t>
    <phoneticPr fontId="2"/>
  </si>
  <si>
    <t>-</t>
    <phoneticPr fontId="2"/>
  </si>
  <si>
    <t>-</t>
    <phoneticPr fontId="2"/>
  </si>
  <si>
    <t>地域振興基金</t>
    <rPh sb="0" eb="2">
      <t>チイキ</t>
    </rPh>
    <rPh sb="2" eb="4">
      <t>シンコウ</t>
    </rPh>
    <rPh sb="4" eb="6">
      <t>キキン</t>
    </rPh>
    <phoneticPr fontId="2"/>
  </si>
  <si>
    <t>地域福祉基金</t>
    <rPh sb="0" eb="2">
      <t>チイキ</t>
    </rPh>
    <rPh sb="2" eb="4">
      <t>フクシ</t>
    </rPh>
    <rPh sb="4" eb="6">
      <t>キキン</t>
    </rPh>
    <phoneticPr fontId="2"/>
  </si>
  <si>
    <t>学校施設整備基金</t>
    <rPh sb="0" eb="2">
      <t>ガッコウ</t>
    </rPh>
    <rPh sb="2" eb="4">
      <t>シセツ</t>
    </rPh>
    <rPh sb="4" eb="6">
      <t>セイビ</t>
    </rPh>
    <rPh sb="6" eb="8">
      <t>キキン</t>
    </rPh>
    <phoneticPr fontId="2"/>
  </si>
  <si>
    <t>まちづくり基金</t>
    <rPh sb="5" eb="7">
      <t>キキン</t>
    </rPh>
    <phoneticPr fontId="2"/>
  </si>
  <si>
    <t>森林経営管理基金</t>
    <rPh sb="0" eb="2">
      <t>シンリン</t>
    </rPh>
    <rPh sb="2" eb="4">
      <t>ケイエイ</t>
    </rPh>
    <rPh sb="4" eb="6">
      <t>カンリ</t>
    </rPh>
    <rPh sb="6" eb="8">
      <t>キキン</t>
    </rPh>
    <phoneticPr fontId="2"/>
  </si>
  <si>
    <t>北秋田市周辺衛生施設組合（一般会計）</t>
    <rPh sb="0" eb="4">
      <t>キタアキタシ</t>
    </rPh>
    <rPh sb="4" eb="6">
      <t>シュウヘン</t>
    </rPh>
    <rPh sb="6" eb="8">
      <t>エイセイ</t>
    </rPh>
    <rPh sb="8" eb="10">
      <t>シセツ</t>
    </rPh>
    <rPh sb="10" eb="12">
      <t>クミアイ</t>
    </rPh>
    <rPh sb="13" eb="15">
      <t>イッパン</t>
    </rPh>
    <rPh sb="15" eb="17">
      <t>カイケイ</t>
    </rPh>
    <phoneticPr fontId="2"/>
  </si>
  <si>
    <t>北秋田市上小阿仁村生活環境施設組合（一般会計）</t>
    <rPh sb="0" eb="4">
      <t>キタアキタシ</t>
    </rPh>
    <rPh sb="4" eb="9">
      <t>カミコアニムラ</t>
    </rPh>
    <rPh sb="9" eb="11">
      <t>セイカツ</t>
    </rPh>
    <rPh sb="11" eb="15">
      <t>カンキョウシセツ</t>
    </rPh>
    <rPh sb="15" eb="17">
      <t>クミアイ</t>
    </rPh>
    <rPh sb="18" eb="20">
      <t>イッパン</t>
    </rPh>
    <rPh sb="20" eb="22">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</si>
  <si>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</si>
  <si>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</si>
  <si>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</si>
  <si>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</si>
  <si>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</si>
  <si>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</si>
  <si>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</si>
  <si>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</si>
  <si>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</si>
  <si>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</si>
  <si>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</si>
  <si>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</si>
  <si>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実質公債費比率</t>
    <phoneticPr fontId="5"/>
  </si>
  <si>
    <t>類似団体内平均値</t>
    <phoneticPr fontId="5"/>
  </si>
  <si>
    <r>
      <t>　類似団体に比べて将来負担比率は高いものの、有形固定資産減価償却率は低くなっている。
　</t>
    </r>
    <r>
      <rPr>
        <sz val="11"/>
        <color theme="1"/>
        <rFont val="ＭＳ Ｐゴシック"/>
        <family val="3"/>
        <charset val="128"/>
      </rPr>
      <t>地方債の計画的な繰上償還や普通建設事業費等の抑制に努め将来負担比率の改善を図るとともに、公共施設等総合管理計画に基づき、全体の施設数の軽減等老朽化対策を図ることにより、有形固定資産減価償却費の削減に努める。</t>
    </r>
    <rPh sb="44" eb="47">
      <t>チホウサイ</t>
    </rPh>
    <rPh sb="61" eb="63">
      <t>ジギョウ</t>
    </rPh>
    <rPh sb="113" eb="114">
      <t>トウ</t>
    </rPh>
    <rPh sb="114" eb="117">
      <t>ロウキュウカ</t>
    </rPh>
    <rPh sb="117" eb="119">
      <t>タイサク</t>
    </rPh>
    <phoneticPr fontId="5"/>
  </si>
  <si>
    <r>
      <t>　</t>
    </r>
    <r>
      <rPr>
        <sz val="11"/>
        <color theme="1"/>
        <rFont val="ＭＳ Ｐゴシック"/>
        <family val="3"/>
        <charset val="128"/>
      </rPr>
      <t>令和元年度はし尿処理施設建設に伴う971,100千円の合併特例事業債の発行により、令和元年度地方債現在高が増加したことで将来負担比率は上昇した。
　一方令和元年度実質公債費比率は前年度と変わらないものの、今後も統合消防分署建設事業や公民館施設建替事業などの大型建設事業が予定されているため、令和２年度以降は高くなることが想定されている。
　減債基金の活用による計画的な繰上償還の実施や地方債を新規に発行する事業の取捨選択を慎重に行っていくこととしている。</t>
    </r>
    <rPh sb="1" eb="3">
      <t>レイワ</t>
    </rPh>
    <rPh sb="3" eb="4">
      <t>モト</t>
    </rPh>
    <rPh sb="8" eb="9">
      <t>ニョウ</t>
    </rPh>
    <rPh sb="9" eb="11">
      <t>ショリ</t>
    </rPh>
    <rPh sb="11" eb="13">
      <t>シセツ</t>
    </rPh>
    <rPh sb="13" eb="15">
      <t>ケンセツ</t>
    </rPh>
    <rPh sb="16" eb="17">
      <t>トモナ</t>
    </rPh>
    <rPh sb="25" eb="27">
      <t>センエン</t>
    </rPh>
    <rPh sb="28" eb="30">
      <t>ガッペイ</t>
    </rPh>
    <rPh sb="30" eb="32">
      <t>トクレイ</t>
    </rPh>
    <rPh sb="32" eb="34">
      <t>ジギョウ</t>
    </rPh>
    <rPh sb="34" eb="35">
      <t>サイ</t>
    </rPh>
    <rPh sb="36" eb="38">
      <t>ハッコウ</t>
    </rPh>
    <rPh sb="42" eb="44">
      <t>レイワ</t>
    </rPh>
    <rPh sb="44" eb="46">
      <t>ガンネン</t>
    </rPh>
    <rPh sb="46" eb="47">
      <t>ド</t>
    </rPh>
    <rPh sb="50" eb="52">
      <t>ゲンザイ</t>
    </rPh>
    <rPh sb="52" eb="53">
      <t>ダカ</t>
    </rPh>
    <rPh sb="54" eb="56">
      <t>ゾウカ</t>
    </rPh>
    <rPh sb="68" eb="70">
      <t>ジョウショウ</t>
    </rPh>
    <rPh sb="75" eb="77">
      <t>イッポウ</t>
    </rPh>
    <rPh sb="77" eb="79">
      <t>レイワ</t>
    </rPh>
    <rPh sb="79" eb="81">
      <t>ガンネン</t>
    </rPh>
    <rPh sb="81" eb="82">
      <t>ド</t>
    </rPh>
    <rPh sb="82" eb="84">
      <t>ジッシツ</t>
    </rPh>
    <rPh sb="84" eb="87">
      <t>コウサイヒ</t>
    </rPh>
    <rPh sb="87" eb="89">
      <t>ヒリツ</t>
    </rPh>
    <rPh sb="90" eb="93">
      <t>ゼンネンド</t>
    </rPh>
    <rPh sb="94" eb="95">
      <t>カ</t>
    </rPh>
    <rPh sb="106" eb="108">
      <t>トウゴウ</t>
    </rPh>
    <rPh sb="108" eb="110">
      <t>ショウボウ</t>
    </rPh>
    <rPh sb="110" eb="112">
      <t>ブンショ</t>
    </rPh>
    <rPh sb="112" eb="114">
      <t>ケンセツ</t>
    </rPh>
    <rPh sb="114" eb="116">
      <t>ジギョウ</t>
    </rPh>
    <rPh sb="117" eb="120">
      <t>コウミンカン</t>
    </rPh>
    <rPh sb="120" eb="122">
      <t>シセツ</t>
    </rPh>
    <rPh sb="122" eb="124">
      <t>タテカ</t>
    </rPh>
    <rPh sb="124" eb="126">
      <t>ジギョウ</t>
    </rPh>
    <rPh sb="129" eb="131">
      <t>オオガタ</t>
    </rPh>
    <rPh sb="131" eb="133">
      <t>ケンセツ</t>
    </rPh>
    <rPh sb="133" eb="135">
      <t>ジギョウ</t>
    </rPh>
    <rPh sb="146" eb="148">
      <t>レイワ</t>
    </rPh>
    <rPh sb="149" eb="150">
      <t>ネン</t>
    </rPh>
    <rPh sb="150" eb="151">
      <t>ド</t>
    </rPh>
    <rPh sb="151" eb="153">
      <t>イコウ</t>
    </rPh>
    <rPh sb="161" eb="163">
      <t>ソウテイ</t>
    </rPh>
    <rPh sb="193" eb="196">
      <t>チホウサイ</t>
    </rPh>
    <rPh sb="197" eb="199">
      <t>シンキ</t>
    </rPh>
    <rPh sb="200" eb="202">
      <t>ハッコウ</t>
    </rPh>
    <rPh sb="204" eb="206">
      <t>ジギョウ</t>
    </rPh>
    <rPh sb="215" eb="216">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</si>
</sst>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85459</c:v>
                </c:pt>
                <c:pt idx="1">
                  <c:v>83280</c:v>
                </c:pt>
                <c:pt idx="2">
                  <c:v>88968</c:v>
                </c:pt>
                <c:pt idx="3">
                  <c:v>85173</c:v>
                </c:pt>
                <c:pt idx="4">
                  <c:v>94081</c:v>
                </c:pt>
              </c:numCache>
            </c:numRef>
          </c:val>
          <c:smooth val="0"/>
          <c:extLst>
            <c:ext xmlns:c16="http://schemas.microsoft.com/office/drawing/2014/chart" uri="{C3380CC4-5D6E-409C-BE32-E72D297353CC}">
              <c16:uniqueId val="{00000000-4C91-4050-A9F4-78D75D99212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135977</c:v>
                </c:pt>
                <c:pt idx="1">
                  <c:v>100635</c:v>
                </c:pt>
                <c:pt idx="2">
                  <c:v>230138</c:v>
                </c:pt>
                <c:pt idx="3">
                  <c:v>99704</c:v>
                </c:pt>
                <c:pt idx="4">
                  <c:v>143714</c:v>
                </c:pt>
              </c:numCache>
            </c:numRef>
          </c:val>
          <c:smooth val="0"/>
          <c:extLst>
            <c:ext xmlns:c16="http://schemas.microsoft.com/office/drawing/2014/chart" uri="{C3380CC4-5D6E-409C-BE32-E72D297353CC}">
              <c16:uniqueId val="{00000001-4C91-4050-A9F4-78D75D99212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3.57</c:v>
                </c:pt>
                <c:pt idx="1">
                  <c:v>4.09</c:v>
                </c:pt>
                <c:pt idx="2">
                  <c:v>3.61</c:v>
                </c:pt>
                <c:pt idx="3">
                  <c:v>2.89</c:v>
                </c:pt>
                <c:pt idx="4">
                  <c:v>4.05</c:v>
                </c:pt>
              </c:numCache>
            </c:numRef>
          </c:val>
          <c:extLst>
            <c:ext xmlns:c16="http://schemas.microsoft.com/office/drawing/2014/chart" uri="{C3380CC4-5D6E-409C-BE32-E72D297353CC}">
              <c16:uniqueId val="{00000000-0944-4517-8F34-0DFDC9A31BC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45.96</c:v>
                </c:pt>
                <c:pt idx="1">
                  <c:v>46.58</c:v>
                </c:pt>
                <c:pt idx="2">
                  <c:v>46.89</c:v>
                </c:pt>
                <c:pt idx="3">
                  <c:v>43.41</c:v>
                </c:pt>
                <c:pt idx="4">
                  <c:v>39.130000000000003</c:v>
                </c:pt>
              </c:numCache>
            </c:numRef>
          </c:val>
          <c:extLst>
            <c:ext xmlns:c16="http://schemas.microsoft.com/office/drawing/2014/chart" uri="{C3380CC4-5D6E-409C-BE32-E72D297353CC}">
              <c16:uniqueId val="{00000001-0944-4517-8F34-0DFDC9A31BC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8.5399999999999991</c:v>
                </c:pt>
                <c:pt idx="1">
                  <c:v>0.01</c:v>
                </c:pt>
                <c:pt idx="2">
                  <c:v>-1.89</c:v>
                </c:pt>
                <c:pt idx="3">
                  <c:v>-3.96</c:v>
                </c:pt>
                <c:pt idx="4">
                  <c:v>-1.94</c:v>
                </c:pt>
              </c:numCache>
            </c:numRef>
          </c:val>
          <c:smooth val="0"/>
          <c:extLst>
            <c:ext xmlns:c16="http://schemas.microsoft.com/office/drawing/2014/chart" uri="{C3380CC4-5D6E-409C-BE32-E72D297353CC}">
              <c16:uniqueId val="{00000002-0944-4517-8F34-0DFDC9A31BC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0.73</c:v>
                </c:pt>
                <c:pt idx="2">
                  <c:v>#N/A</c:v>
                </c:pt>
                <c:pt idx="3">
                  <c:v>0.82</c:v>
                </c:pt>
                <c:pt idx="4">
                  <c:v>#N/A</c:v>
                </c:pt>
                <c:pt idx="5">
                  <c:v>0.56000000000000005</c:v>
                </c:pt>
                <c:pt idx="6">
                  <c:v>#N/A</c:v>
                </c:pt>
                <c:pt idx="7">
                  <c:v>1.21</c:v>
                </c:pt>
                <c:pt idx="8">
                  <c:v>#N/A</c:v>
                </c:pt>
                <c:pt idx="9">
                  <c:v>0</c:v>
                </c:pt>
              </c:numCache>
            </c:numRef>
          </c:val>
          <c:extLst>
            <c:ext xmlns:c16="http://schemas.microsoft.com/office/drawing/2014/chart" uri="{C3380CC4-5D6E-409C-BE32-E72D297353CC}">
              <c16:uniqueId val="{00000000-78DD-44C4-9A6D-1246B863082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8DD-44C4-9A6D-1246B863082F}"/>
            </c:ext>
          </c:extLst>
        </c:ser>
        <c:ser>
          <c:idx val="2"/>
          <c:order val="2"/>
          <c:tx>
            <c:strRef>
              <c:f>データシート!$A$29</c:f>
              <c:strCache>
                <c:ptCount val="1"/>
                <c:pt idx="0">
                  <c:v>北秋田市後期高齢者医療特別会計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78DD-44C4-9A6D-1246B863082F}"/>
            </c:ext>
          </c:extLst>
        </c:ser>
        <c:ser>
          <c:idx val="3"/>
          <c:order val="3"/>
          <c:tx>
            <c:strRef>
              <c:f>データシート!$A$30</c:f>
              <c:strCache>
                <c:ptCount val="1"/>
                <c:pt idx="0">
                  <c:v>北秋田市特定地域生活排水処理事業特別会計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0.05</c:v>
                </c:pt>
              </c:numCache>
            </c:numRef>
          </c:val>
          <c:extLst>
            <c:ext xmlns:c16="http://schemas.microsoft.com/office/drawing/2014/chart" uri="{C3380CC4-5D6E-409C-BE32-E72D297353CC}">
              <c16:uniqueId val="{00000003-78DD-44C4-9A6D-1246B863082F}"/>
            </c:ext>
          </c:extLst>
        </c:ser>
        <c:ser>
          <c:idx val="4"/>
          <c:order val="4"/>
          <c:tx>
            <c:strRef>
              <c:f>データシート!$A$31</c:f>
              <c:strCache>
                <c:ptCount val="1"/>
                <c:pt idx="0">
                  <c:v>北秋田市国民健康保険特別会計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0.86</c:v>
                </c:pt>
                <c:pt idx="2">
                  <c:v>#N/A</c:v>
                </c:pt>
                <c:pt idx="3">
                  <c:v>0.98</c:v>
                </c:pt>
                <c:pt idx="4">
                  <c:v>#N/A</c:v>
                </c:pt>
                <c:pt idx="5">
                  <c:v>1.61</c:v>
                </c:pt>
                <c:pt idx="6">
                  <c:v>#N/A</c:v>
                </c:pt>
                <c:pt idx="7">
                  <c:v>0.28999999999999998</c:v>
                </c:pt>
                <c:pt idx="8">
                  <c:v>#N/A</c:v>
                </c:pt>
                <c:pt idx="9">
                  <c:v>0.06</c:v>
                </c:pt>
              </c:numCache>
            </c:numRef>
          </c:val>
          <c:extLst>
            <c:ext xmlns:c16="http://schemas.microsoft.com/office/drawing/2014/chart" uri="{C3380CC4-5D6E-409C-BE32-E72D297353CC}">
              <c16:uniqueId val="{00000004-78DD-44C4-9A6D-1246B863082F}"/>
            </c:ext>
          </c:extLst>
        </c:ser>
        <c:ser>
          <c:idx val="5"/>
          <c:order val="5"/>
          <c:tx>
            <c:strRef>
              <c:f>データシート!$A$32</c:f>
              <c:strCache>
                <c:ptCount val="1"/>
                <c:pt idx="0">
                  <c:v>北秋田市農業集落排水事業特別会計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0.1</c:v>
                </c:pt>
              </c:numCache>
            </c:numRef>
          </c:val>
          <c:extLst>
            <c:ext xmlns:c16="http://schemas.microsoft.com/office/drawing/2014/chart" uri="{C3380CC4-5D6E-409C-BE32-E72D297353CC}">
              <c16:uniqueId val="{00000005-78DD-44C4-9A6D-1246B863082F}"/>
            </c:ext>
          </c:extLst>
        </c:ser>
        <c:ser>
          <c:idx val="6"/>
          <c:order val="6"/>
          <c:tx>
            <c:strRef>
              <c:f>データシート!$A$33</c:f>
              <c:strCache>
                <c:ptCount val="1"/>
                <c:pt idx="0">
                  <c:v>北秋田市下水道事業特別会計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0.21</c:v>
                </c:pt>
              </c:numCache>
            </c:numRef>
          </c:val>
          <c:extLst>
            <c:ext xmlns:c16="http://schemas.microsoft.com/office/drawing/2014/chart" uri="{C3380CC4-5D6E-409C-BE32-E72D297353CC}">
              <c16:uniqueId val="{00000006-78DD-44C4-9A6D-1246B863082F}"/>
            </c:ext>
          </c:extLst>
        </c:ser>
        <c:ser>
          <c:idx val="7"/>
          <c:order val="7"/>
          <c:tx>
            <c:strRef>
              <c:f>データシート!$A$34</c:f>
              <c:strCache>
                <c:ptCount val="1"/>
                <c:pt idx="0">
                  <c:v>北秋田市介護保険特別会計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0.68</c:v>
                </c:pt>
                <c:pt idx="2">
                  <c:v>#N/A</c:v>
                </c:pt>
                <c:pt idx="3">
                  <c:v>1.04</c:v>
                </c:pt>
                <c:pt idx="4">
                  <c:v>#N/A</c:v>
                </c:pt>
                <c:pt idx="5">
                  <c:v>2.17</c:v>
                </c:pt>
                <c:pt idx="6">
                  <c:v>#N/A</c:v>
                </c:pt>
                <c:pt idx="7">
                  <c:v>1.71</c:v>
                </c:pt>
                <c:pt idx="8">
                  <c:v>#N/A</c:v>
                </c:pt>
                <c:pt idx="9">
                  <c:v>0.94</c:v>
                </c:pt>
              </c:numCache>
            </c:numRef>
          </c:val>
          <c:extLst>
            <c:ext xmlns:c16="http://schemas.microsoft.com/office/drawing/2014/chart" uri="{C3380CC4-5D6E-409C-BE32-E72D297353CC}">
              <c16:uniqueId val="{00000007-78DD-44C4-9A6D-1246B863082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3.56</c:v>
                </c:pt>
                <c:pt idx="2">
                  <c:v>#N/A</c:v>
                </c:pt>
                <c:pt idx="3">
                  <c:v>4.09</c:v>
                </c:pt>
                <c:pt idx="4">
                  <c:v>#N/A</c:v>
                </c:pt>
                <c:pt idx="5">
                  <c:v>3.6</c:v>
                </c:pt>
                <c:pt idx="6">
                  <c:v>#N/A</c:v>
                </c:pt>
                <c:pt idx="7">
                  <c:v>2.89</c:v>
                </c:pt>
                <c:pt idx="8">
                  <c:v>#N/A</c:v>
                </c:pt>
                <c:pt idx="9">
                  <c:v>4.05</c:v>
                </c:pt>
              </c:numCache>
            </c:numRef>
          </c:val>
          <c:extLst>
            <c:ext xmlns:c16="http://schemas.microsoft.com/office/drawing/2014/chart" uri="{C3380CC4-5D6E-409C-BE32-E72D297353CC}">
              <c16:uniqueId val="{00000008-78DD-44C4-9A6D-1246B863082F}"/>
            </c:ext>
          </c:extLst>
        </c:ser>
        <c:ser>
          <c:idx val="9"/>
          <c:order val="9"/>
          <c:tx>
            <c:strRef>
              <c:f>データシート!$A$36</c:f>
              <c:strCache>
                <c:ptCount val="1"/>
                <c:pt idx="0">
                  <c:v>北秋田市水道事業会計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3.12</c:v>
                </c:pt>
                <c:pt idx="2">
                  <c:v>#N/A</c:v>
                </c:pt>
                <c:pt idx="3">
                  <c:v>2.98</c:v>
                </c:pt>
                <c:pt idx="4">
                  <c:v>#N/A</c:v>
                </c:pt>
                <c:pt idx="5">
                  <c:v>2.88</c:v>
                </c:pt>
                <c:pt idx="6">
                  <c:v>#N/A</c:v>
                </c:pt>
                <c:pt idx="7">
                  <c:v>9.67</c:v>
                </c:pt>
                <c:pt idx="8">
                  <c:v>#N/A</c:v>
                </c:pt>
                <c:pt idx="9">
                  <c:v>11.46</c:v>
                </c:pt>
              </c:numCache>
            </c:numRef>
          </c:val>
          <c:extLst>
            <c:ext xmlns:c16="http://schemas.microsoft.com/office/drawing/2014/chart" uri="{C3380CC4-5D6E-409C-BE32-E72D297353CC}">
              <c16:uniqueId val="{00000009-78DD-44C4-9A6D-1246B863082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2457</c:v>
                </c:pt>
                <c:pt idx="5">
                  <c:v>2596</c:v>
                </c:pt>
                <c:pt idx="8">
                  <c:v>2594</c:v>
                </c:pt>
                <c:pt idx="11">
                  <c:v>2675</c:v>
                </c:pt>
                <c:pt idx="14">
                  <c:v>2591</c:v>
                </c:pt>
              </c:numCache>
            </c:numRef>
          </c:val>
          <c:extLst>
            <c:ext xmlns:c16="http://schemas.microsoft.com/office/drawing/2014/chart" uri="{C3380CC4-5D6E-409C-BE32-E72D297353CC}">
              <c16:uniqueId val="{00000000-F05E-4803-B567-5F895807E08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05E-4803-B567-5F895807E08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2-F05E-4803-B567-5F895807E08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c:v>
                </c:pt>
                <c:pt idx="3">
                  <c:v>4</c:v>
                </c:pt>
                <c:pt idx="6">
                  <c:v>4</c:v>
                </c:pt>
                <c:pt idx="9">
                  <c:v>4</c:v>
                </c:pt>
                <c:pt idx="12">
                  <c:v>0</c:v>
                </c:pt>
              </c:numCache>
            </c:numRef>
          </c:val>
          <c:extLst>
            <c:ext xmlns:c16="http://schemas.microsoft.com/office/drawing/2014/chart" uri="{C3380CC4-5D6E-409C-BE32-E72D297353CC}">
              <c16:uniqueId val="{00000003-F05E-4803-B567-5F895807E08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1141</c:v>
                </c:pt>
                <c:pt idx="3">
                  <c:v>1187</c:v>
                </c:pt>
                <c:pt idx="6">
                  <c:v>1303</c:v>
                </c:pt>
                <c:pt idx="9">
                  <c:v>1167</c:v>
                </c:pt>
                <c:pt idx="12">
                  <c:v>1133</c:v>
                </c:pt>
              </c:numCache>
            </c:numRef>
          </c:val>
          <c:extLst>
            <c:ext xmlns:c16="http://schemas.microsoft.com/office/drawing/2014/chart" uri="{C3380CC4-5D6E-409C-BE32-E72D297353CC}">
              <c16:uniqueId val="{00000004-F05E-4803-B567-5F895807E08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05E-4803-B567-5F895807E08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05E-4803-B567-5F895807E08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2414</c:v>
                </c:pt>
                <c:pt idx="3">
                  <c:v>2611</c:v>
                </c:pt>
                <c:pt idx="6">
                  <c:v>2671</c:v>
                </c:pt>
                <c:pt idx="9">
                  <c:v>2706</c:v>
                </c:pt>
                <c:pt idx="12">
                  <c:v>2570</c:v>
                </c:pt>
              </c:numCache>
            </c:numRef>
          </c:val>
          <c:extLst>
            <c:ext xmlns:c16="http://schemas.microsoft.com/office/drawing/2014/chart" uri="{C3380CC4-5D6E-409C-BE32-E72D297353CC}">
              <c16:uniqueId val="{00000007-F05E-4803-B567-5F895807E08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1103</c:v>
                </c:pt>
                <c:pt idx="2">
                  <c:v>#N/A</c:v>
                </c:pt>
                <c:pt idx="3">
                  <c:v>#N/A</c:v>
                </c:pt>
                <c:pt idx="4">
                  <c:v>1206</c:v>
                </c:pt>
                <c:pt idx="5">
                  <c:v>#N/A</c:v>
                </c:pt>
                <c:pt idx="6">
                  <c:v>#N/A</c:v>
                </c:pt>
                <c:pt idx="7">
                  <c:v>1384</c:v>
                </c:pt>
                <c:pt idx="8">
                  <c:v>#N/A</c:v>
                </c:pt>
                <c:pt idx="9">
                  <c:v>#N/A</c:v>
                </c:pt>
                <c:pt idx="10">
                  <c:v>1202</c:v>
                </c:pt>
                <c:pt idx="11">
                  <c:v>#N/A</c:v>
                </c:pt>
                <c:pt idx="12">
                  <c:v>#N/A</c:v>
                </c:pt>
                <c:pt idx="13">
                  <c:v>1112</c:v>
                </c:pt>
                <c:pt idx="14">
                  <c:v>#N/A</c:v>
                </c:pt>
              </c:numCache>
            </c:numRef>
          </c:val>
          <c:smooth val="0"/>
          <c:extLst>
            <c:ext xmlns:c16="http://schemas.microsoft.com/office/drawing/2014/chart" uri="{C3380CC4-5D6E-409C-BE32-E72D297353CC}">
              <c16:uniqueId val="{00000008-F05E-4803-B567-5F895807E08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27465</c:v>
                </c:pt>
                <c:pt idx="5">
                  <c:v>26596</c:v>
                </c:pt>
                <c:pt idx="8">
                  <c:v>28631</c:v>
                </c:pt>
                <c:pt idx="11">
                  <c:v>28136</c:v>
                </c:pt>
                <c:pt idx="14">
                  <c:v>27950</c:v>
                </c:pt>
              </c:numCache>
            </c:numRef>
          </c:val>
          <c:extLst>
            <c:ext xmlns:c16="http://schemas.microsoft.com/office/drawing/2014/chart" uri="{C3380CC4-5D6E-409C-BE32-E72D297353CC}">
              <c16:uniqueId val="{00000000-D8A8-4A41-92E6-D371208C4DF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1376</c:v>
                </c:pt>
                <c:pt idx="5">
                  <c:v>1360</c:v>
                </c:pt>
                <c:pt idx="8">
                  <c:v>1263</c:v>
                </c:pt>
                <c:pt idx="11">
                  <c:v>1199</c:v>
                </c:pt>
                <c:pt idx="14">
                  <c:v>1158</c:v>
                </c:pt>
              </c:numCache>
            </c:numRef>
          </c:val>
          <c:extLst>
            <c:ext xmlns:c16="http://schemas.microsoft.com/office/drawing/2014/chart" uri="{C3380CC4-5D6E-409C-BE32-E72D297353CC}">
              <c16:uniqueId val="{00000001-D8A8-4A41-92E6-D371208C4DF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10674</c:v>
                </c:pt>
                <c:pt idx="5">
                  <c:v>10393</c:v>
                </c:pt>
                <c:pt idx="8">
                  <c:v>10192</c:v>
                </c:pt>
                <c:pt idx="11">
                  <c:v>9834</c:v>
                </c:pt>
                <c:pt idx="14">
                  <c:v>8857</c:v>
                </c:pt>
              </c:numCache>
            </c:numRef>
          </c:val>
          <c:extLst>
            <c:ext xmlns:c16="http://schemas.microsoft.com/office/drawing/2014/chart" uri="{C3380CC4-5D6E-409C-BE32-E72D297353CC}">
              <c16:uniqueId val="{00000002-D8A8-4A41-92E6-D371208C4DF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8A8-4A41-92E6-D371208C4DF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8A8-4A41-92E6-D371208C4DF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54</c:v>
                </c:pt>
                <c:pt idx="6">
                  <c:v>50</c:v>
                </c:pt>
                <c:pt idx="9">
                  <c:v>47</c:v>
                </c:pt>
                <c:pt idx="12">
                  <c:v>43</c:v>
                </c:pt>
              </c:numCache>
            </c:numRef>
          </c:val>
          <c:extLst>
            <c:ext xmlns:c16="http://schemas.microsoft.com/office/drawing/2014/chart" uri="{C3380CC4-5D6E-409C-BE32-E72D297353CC}">
              <c16:uniqueId val="{00000005-D8A8-4A41-92E6-D371208C4DF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3328</c:v>
                </c:pt>
                <c:pt idx="3">
                  <c:v>3221</c:v>
                </c:pt>
                <c:pt idx="6">
                  <c:v>2973</c:v>
                </c:pt>
                <c:pt idx="9">
                  <c:v>2617</c:v>
                </c:pt>
                <c:pt idx="12">
                  <c:v>2671</c:v>
                </c:pt>
              </c:numCache>
            </c:numRef>
          </c:val>
          <c:extLst>
            <c:ext xmlns:c16="http://schemas.microsoft.com/office/drawing/2014/chart" uri="{C3380CC4-5D6E-409C-BE32-E72D297353CC}">
              <c16:uniqueId val="{00000006-D8A8-4A41-92E6-D371208C4DF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10</c:v>
                </c:pt>
                <c:pt idx="3">
                  <c:v>7</c:v>
                </c:pt>
                <c:pt idx="6">
                  <c:v>3</c:v>
                </c:pt>
                <c:pt idx="9">
                  <c:v>0</c:v>
                </c:pt>
                <c:pt idx="12">
                  <c:v>0</c:v>
                </c:pt>
              </c:numCache>
            </c:numRef>
          </c:val>
          <c:extLst>
            <c:ext xmlns:c16="http://schemas.microsoft.com/office/drawing/2014/chart" uri="{C3380CC4-5D6E-409C-BE32-E72D297353CC}">
              <c16:uniqueId val="{00000007-D8A8-4A41-92E6-D371208C4DF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18817</c:v>
                </c:pt>
                <c:pt idx="3">
                  <c:v>17998</c:v>
                </c:pt>
                <c:pt idx="6">
                  <c:v>17841</c:v>
                </c:pt>
                <c:pt idx="9">
                  <c:v>17278</c:v>
                </c:pt>
                <c:pt idx="12">
                  <c:v>17150</c:v>
                </c:pt>
              </c:numCache>
            </c:numRef>
          </c:val>
          <c:extLst>
            <c:ext xmlns:c16="http://schemas.microsoft.com/office/drawing/2014/chart" uri="{C3380CC4-5D6E-409C-BE32-E72D297353CC}">
              <c16:uniqueId val="{00000008-D8A8-4A41-92E6-D371208C4DF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8A8-4A41-92E6-D371208C4DF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24977</c:v>
                </c:pt>
                <c:pt idx="3">
                  <c:v>23932</c:v>
                </c:pt>
                <c:pt idx="6">
                  <c:v>26329</c:v>
                </c:pt>
                <c:pt idx="9">
                  <c:v>25806</c:v>
                </c:pt>
                <c:pt idx="12">
                  <c:v>26347</c:v>
                </c:pt>
              </c:numCache>
            </c:numRef>
          </c:val>
          <c:extLst>
            <c:ext xmlns:c16="http://schemas.microsoft.com/office/drawing/2014/chart" uri="{C3380CC4-5D6E-409C-BE32-E72D297353CC}">
              <c16:uniqueId val="{0000000A-D8A8-4A41-92E6-D371208C4DF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7616</c:v>
                </c:pt>
                <c:pt idx="2">
                  <c:v>#N/A</c:v>
                </c:pt>
                <c:pt idx="3">
                  <c:v>#N/A</c:v>
                </c:pt>
                <c:pt idx="4">
                  <c:v>6863</c:v>
                </c:pt>
                <c:pt idx="5">
                  <c:v>#N/A</c:v>
                </c:pt>
                <c:pt idx="6">
                  <c:v>#N/A</c:v>
                </c:pt>
                <c:pt idx="7">
                  <c:v>7110</c:v>
                </c:pt>
                <c:pt idx="8">
                  <c:v>#N/A</c:v>
                </c:pt>
                <c:pt idx="9">
                  <c:v>#N/A</c:v>
                </c:pt>
                <c:pt idx="10">
                  <c:v>6579</c:v>
                </c:pt>
                <c:pt idx="11">
                  <c:v>#N/A</c:v>
                </c:pt>
                <c:pt idx="12">
                  <c:v>#N/A</c:v>
                </c:pt>
                <c:pt idx="13">
                  <c:v>8247</c:v>
                </c:pt>
                <c:pt idx="14">
                  <c:v>#N/A</c:v>
                </c:pt>
              </c:numCache>
            </c:numRef>
          </c:val>
          <c:smooth val="0"/>
          <c:extLst>
            <c:ext xmlns:c16="http://schemas.microsoft.com/office/drawing/2014/chart" uri="{C3380CC4-5D6E-409C-BE32-E72D297353CC}">
              <c16:uniqueId val="{0000000B-D8A8-4A41-92E6-D371208C4DF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6564</c:v>
                </c:pt>
                <c:pt idx="1">
                  <c:v>5980</c:v>
                </c:pt>
                <c:pt idx="2">
                  <c:v>5311</c:v>
                </c:pt>
              </c:numCache>
            </c:numRef>
          </c:val>
          <c:extLst>
            <c:ext xmlns:c16="http://schemas.microsoft.com/office/drawing/2014/chart" uri="{C3380CC4-5D6E-409C-BE32-E72D297353CC}">
              <c16:uniqueId val="{00000000-B716-479E-968F-22F296534C3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1880</c:v>
                </c:pt>
                <c:pt idx="1">
                  <c:v>1944</c:v>
                </c:pt>
                <c:pt idx="2">
                  <c:v>1546</c:v>
                </c:pt>
              </c:numCache>
            </c:numRef>
          </c:val>
          <c:extLst>
            <c:ext xmlns:c16="http://schemas.microsoft.com/office/drawing/2014/chart" uri="{C3380CC4-5D6E-409C-BE32-E72D297353CC}">
              <c16:uniqueId val="{00000001-B716-479E-968F-22F296534C3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3104</c:v>
                </c:pt>
                <c:pt idx="1">
                  <c:v>3079</c:v>
                </c:pt>
                <c:pt idx="2">
                  <c:v>3174</c:v>
                </c:pt>
              </c:numCache>
            </c:numRef>
          </c:val>
          <c:extLst>
            <c:ext xmlns:c16="http://schemas.microsoft.com/office/drawing/2014/chart" uri="{C3380CC4-5D6E-409C-BE32-E72D297353CC}">
              <c16:uniqueId val="{00000002-B716-479E-968F-22F296534C3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{AD707DBA-0A71-4811-84E0-0ED6EE05CFDC}</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F27E-4047-BBB7-96FDE0C39B7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{6BB83EAA-23B1-4887-8626-84CEE2C42D39}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27E-4047-BBB7-96FDE0C39B7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{48705DBA-550E-443C-9CB3-7A01289E8260}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27E-4047-BBB7-96FDE0C39B7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{0C237D46-A900-429A-826E-9BAC8869B4AC}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27E-4047-BBB7-96FDE0C39B7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{322D6D43-BA35-435C-B9A6-459F53EE9299}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27E-4047-BBB7-96FDE0C39B74}"/>
                </c:ext>
              </c:extLst>
            </c:dLbl>
            <c:dLbl>
              <c:idx val="8"/>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{EA3929B9-FD80-489C-8966-E6D23E552F66}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F27E-4047-BBB7-96FDE0C39B74}"/>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{91B7E1D0-FE26-4C6E-86B9-FB403FAA7807}</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F27E-4047-BBB7-96FDE0C39B74}"/>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{67467F30-AEE1-42AC-A923-2C9F4D685B59}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F27E-4047-BBB7-96FDE0C39B74}"/>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{F481A572-28C4-4415-8B67-A7EA3F6BFCB3}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F27E-4047-BBB7-96FDE0C39B7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54.2</c:v>
                </c:pt>
              </c:numCache>
            </c:numRef>
          </c:xVal>
          <c:yVal>
            <c:numRef>
              <c:f>公会計指標分析・財政指標組合せ分析表!$BP$51:$DC$51</c:f>
              <c:numCache>
                <c:formatCode>#,##0.0;"▲ "#,##0.0</c:formatCode>
                <c:ptCount val="40"/>
                <c:pt idx="8">
                  <c:v>57</c:v>
                </c:pt>
              </c:numCache>
            </c:numRef>
          </c:yVal>
          <c:smooth val="0"/>
          <c:extLst>
            <c:ext xmlns:c16="http://schemas.microsoft.com/office/drawing/2014/chart" uri="{C3380CC4-5D6E-409C-BE32-E72D297353CC}">
              <c16:uniqueId val="{00000009-F27E-4047-BBB7-96FDE0C39B7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{F468E506-1FEE-4248-A742-3AC0EED6096E}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F27E-4047-BBB7-96FDE0C39B7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{C98B861B-7DC8-4FFC-BD77-2C4E27274704}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27E-4047-BBB7-96FDE0C39B7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{DEFE9699-C70B-4168-A4CD-32DFDE575F6B}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27E-4047-BBB7-96FDE0C39B7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{757F6FDA-FAFC-4437-85EE-0F74255AD221}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27E-4047-BBB7-96FDE0C39B7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{CD0D83D7-3918-47B5-A156-3F1FACB8A09B}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27E-4047-BBB7-96FDE0C39B74}"/>
                </c:ext>
              </c:extLst>
            </c:dLbl>
            <c:dLbl>
              <c:idx val="8"/>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{65983F54-1EF9-441B-84B2-B40694A9CAF6}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F27E-4047-BBB7-96FDE0C39B74}"/>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{B541E07D-2809-464B-B2A5-B5C3690EDC67}</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F27E-4047-BBB7-96FDE0C39B74}"/>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{CD210CC9-F947-46FE-96AF-C5C63F27CD91}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F27E-4047-BBB7-96FDE0C39B74}"/>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{CFD5A4C5-E1F3-4AD4-8009-DA9AD8FFC8AC}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F27E-4047-BBB7-96FDE0C39B7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58.3</c:v>
                </c:pt>
              </c:numCache>
            </c:numRef>
          </c:xVal>
          <c:yVal>
            <c:numRef>
              <c:f>公会計指標分析・財政指標組合せ分析表!$BP$55:$DC$55</c:f>
              <c:numCache>
                <c:formatCode>#,##0.0;"▲ "#,##0.0</c:formatCode>
                <c:ptCount val="40"/>
                <c:pt idx="8">
                  <c:v>54.6</c:v>
                </c:pt>
              </c:numCache>
            </c:numRef>
          </c:yVal>
          <c:smooth val="0"/>
          <c:extLst>
            <c:ext xmlns:c16="http://schemas.microsoft.com/office/drawing/2014/chart" uri="{C3380CC4-5D6E-409C-BE32-E72D297353CC}">
              <c16:uniqueId val="{00000013-F27E-4047-BBB7-96FDE0C39B74}"/>
            </c:ext>
          </c:extLst>
        </c:ser>
        <c:dLbls>
          <c:showLegendKey val="0"/>
          <c:showVal val="1"/>
          <c:showCatName val="0"/>
          <c:showSerName val="0"/>
          <c:showPercent val="0"/>
          <c:showBubbleSize val="0"/>
        </c:dLbls>
        <c:axId val="46179840"/>
        <c:axId val="46181760"/>
      </c:scatterChart>
      <c:valAx>
        <c:axId val="46179840"/>
        <c:scaling>
          <c:orientation val="minMax"/>
          <c:max val="58.7"/>
          <c:min val="53.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7.4"/>
          <c:min val="54.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{C9392E1A-2A7A-4A76-AADD-B6DC3CDD910B}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8888-402D-BB1E-87CF49718F1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{BFB55687-D277-4FB7-9DB8-E5687C71FBBA}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888-402D-BB1E-87CF49718F1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{0675C749-6E46-40C0-AFD9-B8F74E0A2B73}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888-402D-BB1E-87CF49718F1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{87016DE6-4A62-43A0-877D-6F2C9075B441}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888-402D-BB1E-87CF49718F1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{11493120-CD96-4A53-AF3B-1A89D537AF65}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888-402D-BB1E-87CF49718F14}"/>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{FAC2E25B-9D4D-4F9E-A450-28591D8E9BC3}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8888-402D-BB1E-87CF49718F14}"/>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{67FBBA3F-C26F-44DC-A472-EC561667B17F}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8888-402D-BB1E-87CF49718F14}"/>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{24566B51-CDC0-4343-83F4-6DEE09BC2076}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8888-402D-BB1E-87CF49718F14}"/>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{E256144E-FBD3-449D-BE36-A2A7BF33207A}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8888-402D-BB1E-87CF49718F1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9.3000000000000007</c:v>
                </c:pt>
                <c:pt idx="8">
                  <c:v>9.1999999999999993</c:v>
                </c:pt>
                <c:pt idx="16">
                  <c:v>10.199999999999999</c:v>
                </c:pt>
                <c:pt idx="24">
                  <c:v>10.9</c:v>
                </c:pt>
                <c:pt idx="32">
                  <c:v>10.9</c:v>
                </c:pt>
              </c:numCache>
            </c:numRef>
          </c:xVal>
          <c:yVal>
            <c:numRef>
              <c:f>公会計指標分析・財政指標組合せ分析表!$BP$73:$DC$73</c:f>
              <c:numCache>
                <c:formatCode>#,##0.0;"▲ "#,##0.0</c:formatCode>
                <c:ptCount val="40"/>
                <c:pt idx="0">
                  <c:v>60.8</c:v>
                </c:pt>
                <c:pt idx="8">
                  <c:v>57</c:v>
                </c:pt>
                <c:pt idx="16">
                  <c:v>61.6</c:v>
                </c:pt>
                <c:pt idx="24">
                  <c:v>58.5</c:v>
                </c:pt>
                <c:pt idx="32">
                  <c:v>74.2</c:v>
                </c:pt>
              </c:numCache>
            </c:numRef>
          </c:yVal>
          <c:smooth val="0"/>
          <c:extLst>
            <c:ext xmlns:c16="http://schemas.microsoft.com/office/drawing/2014/chart" uri="{C3380CC4-5D6E-409C-BE32-E72D297353CC}">
              <c16:uniqueId val="{00000009-8888-402D-BB1E-87CF49718F1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{5A62927C-A741-455B-AFD1-32BD71915B78}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8888-402D-BB1E-87CF49718F1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{889F096F-06EF-4394-A1BB-C83754E27490}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888-402D-BB1E-87CF49718F1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{192AF56B-3712-40CC-B4EF-388D9CEF2E50}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888-402D-BB1E-87CF49718F1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{122143CD-6AF1-42C4-B704-4711934725E5}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888-402D-BB1E-87CF49718F1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{7AB354DB-1E1E-4F1A-A41F-60A019A9D4BA}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888-402D-BB1E-87CF49718F14}"/>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{A94B6612-2FC0-403D-8331-E160AAEEDCCF}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8888-402D-BB1E-87CF49718F14}"/>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{F9E1DE97-4B5E-408A-AD0E-D56B050C2B72}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8888-402D-BB1E-87CF49718F14}"/>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{BAD728DB-E670-4766-A687-44E70A6BA58B}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8888-402D-BB1E-87CF49718F14}"/>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{868539B4-7420-405E-97D9-98F46711BFA5}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8888-402D-BB1E-87CF49718F1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10.7</c:v>
                </c:pt>
                <c:pt idx="8">
                  <c:v>10</c:v>
                </c:pt>
                <c:pt idx="16">
                  <c:v>9.8000000000000007</c:v>
                </c:pt>
                <c:pt idx="24">
                  <c:v>9.6</c:v>
                </c:pt>
                <c:pt idx="32">
                  <c:v>9.5</c:v>
                </c:pt>
              </c:numCache>
            </c:numRef>
          </c:xVal>
          <c:yVal>
            <c:numRef>
              <c:f>公会計指標分析・財政指標組合せ分析表!$BP$77:$DC$77</c:f>
              <c:numCache>
                <c:formatCode>#,##0.0;"▲ "#,##0.0</c:formatCode>
                <c:ptCount val="40"/>
                <c:pt idx="0">
                  <c:v>58.5</c:v>
                </c:pt>
                <c:pt idx="8">
                  <c:v>54.6</c:v>
                </c:pt>
                <c:pt idx="16">
                  <c:v>53.2</c:v>
                </c:pt>
                <c:pt idx="24">
                  <c:v>47.9</c:v>
                </c:pt>
                <c:pt idx="32">
                  <c:v>49</c:v>
                </c:pt>
              </c:numCache>
            </c:numRef>
          </c:yVal>
          <c:smooth val="0"/>
          <c:extLst>
            <c:ext xmlns:c16="http://schemas.microsoft.com/office/drawing/2014/chart" uri="{C3380CC4-5D6E-409C-BE32-E72D297353CC}">
              <c16:uniqueId val="{00000013-8888-402D-BB1E-87CF49718F14}"/>
            </c:ext>
          </c:extLst>
        </c:ser>
        <c:dLbls>
          <c:showLegendKey val="0"/>
          <c:showVal val="1"/>
          <c:showCatName val="0"/>
          <c:showSerName val="0"/>
          <c:showPercent val="0"/>
          <c:showBubbleSize val="0"/>
        </c:dLbls>
        <c:axId val="84219776"/>
        <c:axId val="84234240"/>
      </c:scatterChart>
      <c:valAx>
        <c:axId val="84219776"/>
        <c:scaling>
          <c:orientation val="minMax"/>
          <c:max val="11.1"/>
          <c:min val="9.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9"/>
          <c:min val="4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秋田県北秋田市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○元利償還金</a:t>
          </a:r>
          <a:endPar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0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過去の高金利地方債の償還終了及び低金利への利率見直しにより</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、元利償還金が減少している。今後も、地方債発行の抑制や繰上償還の実施により、公債費負担の軽減を図る。</a:t>
          </a:r>
          <a:endPar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○公営企業債の元利償還金に対する繰入金</a:t>
          </a:r>
          <a:endPar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統合簡易水道施設建設事業が平成２９年度で終了したことから、今後は緩やかに減少していくものと思われるが、農業集落排水施設の集約化による設備投資が見込まれていることから、料金体系の見直しなどにより、繰入金の抑制に努める。</a:t>
          </a:r>
          <a:endPar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○今後の対応</a:t>
          </a:r>
          <a:endPar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統合消防分署建設事業や公民館施設建替事業</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に係る地方債発行により元利償還金の増加が予想されるが、事業実施年度の平準化を図るなど計画的な事業実施により、地方債償還額の抑制を図る。</a:t>
          </a:r>
          <a:endPar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本市では、満期一括償還の地方債を発行していないため、減債基金残高と減債基金積立相当額に該当する数値はありません。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秋田県北秋田市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○一般会計等に係る地方債残高</a:t>
          </a:r>
          <a:endPar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前年度よりも５４１百万円増加しており、今後も</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280MHz</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デジタル同報無線システム整備事業、公営住宅建設、学校施設の大規模改修事業の実施などによる地方債発行が見込まれている。地方債発行額と償還元金のバランスに配慮すること、利率の高い地方債の繰り上げ償還などによって将来負担の軽減を図る。</a:t>
          </a:r>
          <a:endPar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○公営企業債等繰入見込額</a:t>
          </a:r>
          <a:endPar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前年度よりも１２８百万円減少している。統合簡易水道事業から上水道事業への移行も完了したことから、今後も減少傾向で推移するものと思われる。</a:t>
          </a:r>
          <a:endPar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○充当可能基金</a:t>
          </a:r>
          <a:endPar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平成２８年度より財源不足を補填するための取崩額が積立額を上回ったため減少に転じた。今後も普通交付税合併算定替の終了による財源不足が予想されることから、基金残高は減少すると見込まれる。</a:t>
          </a:r>
          <a:endPar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○将来負担比率</a:t>
          </a:r>
          <a:endPar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分子を構成する地方債残高は、</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統合消防分署建設事業や公民館施設建替事業</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などにより現在と同程度で推移すると思われる。また、普通交付税の減少による財源補填のために基金残高も減少することが見込まれる。</a:t>
          </a:r>
          <a:endPar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このことから、将来負担比率が上昇することが見込まれるが、利率の高い地方債の繰上償還の実施や地方債の発行額抑制により、比率の適正化を図る。</a:t>
          </a:r>
          <a:endPar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秋田県北秋田市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２７年度までは、公共施設の民間移管や統廃合及び事務事業の見直し等により、施設の維持管理や事務に係る経費の削減による歳出の抑制を図るとともに、人口減少による税収の減や普通交付税の合併算定替の終了等による財源の減少といった将来の財源不足に備えるため、基金の積み増しをしてきたが、平成２８年度からは、普通交付税の合併算定替の段階的縮減等によって減少した財源の補てん及び地方債残高の増加を抑えるための繰上償還を実施したことにより、財政調整基金、減債基金が減少し基金全体の残高は平成３０年度より９７１百万円減の１０，０３１百万円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今後も歳入の減少が見込まれるが、費用対効果の低い事業の見直しや北秋田市公共施設等総合管理計画に基づく施設の維持管理費の削減により、歳入歳出の均衡を図り、基金残高の減少を抑制していく。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個性豊かな地域づくりの推進並びに市民の一体感の醸成及び連携強化に資する事務事業費に充てる。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・地域福祉基金：市民の保健福祉の増進と向上を図り、地域福祉の充実に資する事業に充てる。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・学校施設整備基金：市立学校の施設費及びその他の経費に充てる。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・森林経営管理基金：森林整備及びその促進に必要な事業に充てる。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・まちづくり基金：豊かさの感じるまちづくりを推進するための経費に充てる。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学校施設整備基金は、７百万円の取り崩しがあったものの、後年度において実施予定の学校整備事業に充てるため１００百万円を積立てたことから、令和元年度残高は１１８百万円となった。また、当該年度で支出しきれない森林環境譲与税のため森林経営管理基金が新設された。その他の基金については、基金利子分の積立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地域福祉基金、学校施設整備基金については、後年度の事業において一定程度の取り崩し、積み立てを見込んでいる。その他の基金に関しては、将来負担に備えるため、現在の基金残高を維持していく。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２７年度までは将来の財政負担に備えるため、基金に積み増しをしてきたが、平成２８年度からは、普通交付税の合併算定替の段階的縮減等により減少した財源の補てんのため、財政調整基金からの繰入を実施したことから、基金の残高は減少し、令和元年度末残高は平成３０年度より６６９百万円減の５，３１１百万円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市税、地方交付税等の減収が見込まれ、不足財源補てんのため基金残高は減少すると見込まれるが、大規模災害に対応する緊急の財政出動を想定した場合には、一定程度の基金保有が必要であるため、事業の見直しや北秋田市職員定員適正化計画や北秋田市公共施設等総合管理計画に基づいた支出の削減を図り、基金財高の減少を抑制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元年度は、将来負担に備えるために２百万円を積み立てたものの、地方債の繰上償還財源等として４００百万円を取り崩したことから、基金残高は平成３０年度より３９８百万円減の１，５４６百万円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統合消防分署建設事業や公民館施設建替事業</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どに伴い、地方債発行額の増加が見込まれるが、繰上償還などにより地方債残高の抑制を図るため減債基金の活用は必須であると考えられることから、引き続き取り崩しと積み立てのバランスを取りながら基金の運用に努め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秋田県北秋田市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31,475
31,306
1,152.76
25,017,578
24,316,049
550,135
13,574,017
26,254,983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74.2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有形固定資産減価償却率は、類似団体平均を下回っている。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、市町村</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合併前に建設された施設の老朽化により修繕費が嵩み、建替等による更新も必要となってくることから、施設の更新にあっては、公共施設等総合管理計画に基づき慎重な取捨選択による老朽化対策の取組みが必要である。</a:t>
          </a:r>
          <a:endPar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136144</xdr:rowOff>
    </xdr:from>
    <xdr:to>
      <xdr:col>23</xdr:col>
      <xdr:colOff>85090</xdr:colOff>
      <xdr:row>33</xdr:row>
      <xdr:rowOff>39243</xdr:rowOff>
    </xdr:to>
    <xdr:cxnSp macro="">
      <xdr:nvCxnSpPr>
        <xdr:cNvPr id="63" name="直線コネクタ 62"/>
        <xdr:cNvCxnSpPr/>
      </xdr:nvCxnSpPr>
      <xdr:spPr>
        <a:xfrm flipV="1">
          <a:off x="4760595" y="5365369"/>
          <a:ext cx="1270" cy="1103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43070</xdr:rowOff>
    </xdr:from>
    <xdr:ext cx="405111" cy="259045"/>
    <xdr:sp macro="" textlink="">
      <xdr:nvSpPr>
        <xdr:cNvPr id="64" name="有形固定資産減価償却率最小値テキスト"/>
        <xdr:cNvSpPr txBox="1"/>
      </xdr:nvSpPr>
      <xdr:spPr>
        <a:xfrm>
          <a:off x="4813300" y="6472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39243</xdr:rowOff>
    </xdr:from>
    <xdr:to>
      <xdr:col>23</xdr:col>
      <xdr:colOff>174625</xdr:colOff>
      <xdr:row>33</xdr:row>
      <xdr:rowOff>39243</xdr:rowOff>
    </xdr:to>
    <xdr:cxnSp macro="">
      <xdr:nvCxnSpPr>
        <xdr:cNvPr id="65" name="直線コネクタ 64"/>
        <xdr:cNvCxnSpPr/>
      </xdr:nvCxnSpPr>
      <xdr:spPr>
        <a:xfrm>
          <a:off x="4673600" y="646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82821</xdr:rowOff>
    </xdr:from>
    <xdr:ext cx="405111" cy="259045"/>
    <xdr:sp macro="" textlink="">
      <xdr:nvSpPr>
        <xdr:cNvPr id="66" name="有形固定資産減価償却率最大値テキスト"/>
        <xdr:cNvSpPr txBox="1"/>
      </xdr:nvSpPr>
      <xdr:spPr>
        <a:xfrm>
          <a:off x="4813300" y="514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136144</xdr:rowOff>
    </xdr:from>
    <xdr:to>
      <xdr:col>23</xdr:col>
      <xdr:colOff>174625</xdr:colOff>
      <xdr:row>26</xdr:row>
      <xdr:rowOff>136144</xdr:rowOff>
    </xdr:to>
    <xdr:cxnSp macro="">
      <xdr:nvCxnSpPr>
        <xdr:cNvPr id="67" name="直線コネクタ 66"/>
        <xdr:cNvCxnSpPr/>
      </xdr:nvCxnSpPr>
      <xdr:spPr>
        <a:xfrm>
          <a:off x="4673600" y="5365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43832</xdr:rowOff>
    </xdr:from>
    <xdr:ext cx="405111" cy="259045"/>
    <xdr:sp macro="" textlink="">
      <xdr:nvSpPr>
        <xdr:cNvPr id="68" name="有形固定資産減価償却率平均値テキスト"/>
        <xdr:cNvSpPr txBox="1"/>
      </xdr:nvSpPr>
      <xdr:spPr>
        <a:xfrm>
          <a:off x="4813300" y="5787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69" name="フローチャート: 判断 68"/>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37338</xdr:rowOff>
    </xdr:from>
    <xdr:to>
      <xdr:col>19</xdr:col>
      <xdr:colOff>187325</xdr:colOff>
      <xdr:row>29</xdr:row>
      <xdr:rowOff>138938</xdr:rowOff>
    </xdr:to>
    <xdr:sp macro="" textlink="">
      <xdr:nvSpPr>
        <xdr:cNvPr id="70" name="フローチャート: 判断 69"/>
        <xdr:cNvSpPr/>
      </xdr:nvSpPr>
      <xdr:spPr>
        <a:xfrm>
          <a:off x="40005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13589</xdr:rowOff>
    </xdr:from>
    <xdr:to>
      <xdr:col>15</xdr:col>
      <xdr:colOff>187325</xdr:colOff>
      <xdr:row>29</xdr:row>
      <xdr:rowOff>115189</xdr:rowOff>
    </xdr:to>
    <xdr:sp macro="" textlink="">
      <xdr:nvSpPr>
        <xdr:cNvPr id="71" name="フローチャート: 判断 70"/>
        <xdr:cNvSpPr/>
      </xdr:nvSpPr>
      <xdr:spPr>
        <a:xfrm>
          <a:off x="3238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156972</xdr:rowOff>
    </xdr:from>
    <xdr:to>
      <xdr:col>11</xdr:col>
      <xdr:colOff>187325</xdr:colOff>
      <xdr:row>29</xdr:row>
      <xdr:rowOff>87122</xdr:rowOff>
    </xdr:to>
    <xdr:sp macro="" textlink="">
      <xdr:nvSpPr>
        <xdr:cNvPr id="72" name="フローチャート: 判断 71"/>
        <xdr:cNvSpPr/>
      </xdr:nvSpPr>
      <xdr:spPr>
        <a:xfrm>
          <a:off x="2476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40386</xdr:rowOff>
    </xdr:from>
    <xdr:to>
      <xdr:col>7</xdr:col>
      <xdr:colOff>187325</xdr:colOff>
      <xdr:row>28</xdr:row>
      <xdr:rowOff>141986</xdr:rowOff>
    </xdr:to>
    <xdr:sp macro="" textlink="">
      <xdr:nvSpPr>
        <xdr:cNvPr id="73" name="フローチャート: 判断 72"/>
        <xdr:cNvSpPr/>
      </xdr:nvSpPr>
      <xdr:spPr>
        <a:xfrm>
          <a:off x="1714500" y="561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85725</xdr:colOff>
      <xdr:row>28</xdr:row>
      <xdr:rowOff>68453</xdr:rowOff>
    </xdr:from>
    <xdr:to>
      <xdr:col>11</xdr:col>
      <xdr:colOff>187325</xdr:colOff>
      <xdr:row>28</xdr:row>
      <xdr:rowOff>170053</xdr:rowOff>
    </xdr:to>
    <xdr:sp macro="" textlink="">
      <xdr:nvSpPr>
        <xdr:cNvPr id="79" name="楕円 78"/>
        <xdr:cNvSpPr/>
      </xdr:nvSpPr>
      <xdr:spPr>
        <a:xfrm>
          <a:off x="2476500" y="564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27</xdr:row>
      <xdr:rowOff>155465</xdr:rowOff>
    </xdr:from>
    <xdr:ext cx="405111" cy="259045"/>
    <xdr:sp macro="" textlink="">
      <xdr:nvSpPr>
        <xdr:cNvPr id="80" name="n_1aveValue有形固定資産減価償却率"/>
        <xdr:cNvSpPr txBox="1"/>
      </xdr:nvSpPr>
      <xdr:spPr>
        <a:xfrm>
          <a:off x="3836044" y="5556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131716</xdr:rowOff>
    </xdr:from>
    <xdr:ext cx="405111" cy="259045"/>
    <xdr:sp macro="" textlink="">
      <xdr:nvSpPr>
        <xdr:cNvPr id="81" name="n_2aveValue有形固定資産減価償却率"/>
        <xdr:cNvSpPr txBox="1"/>
      </xdr:nvSpPr>
      <xdr:spPr>
        <a:xfrm>
          <a:off x="3086744" y="55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78249</xdr:rowOff>
    </xdr:from>
    <xdr:ext cx="405111" cy="259045"/>
    <xdr:sp macro="" textlink="">
      <xdr:nvSpPr>
        <xdr:cNvPr id="82" name="n_3aveValue有形固定資産減価償却率"/>
        <xdr:cNvSpPr txBox="1"/>
      </xdr:nvSpPr>
      <xdr:spPr>
        <a:xfrm>
          <a:off x="2324744" y="5821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158513</xdr:rowOff>
    </xdr:from>
    <xdr:ext cx="405111" cy="259045"/>
    <xdr:sp macro="" textlink="">
      <xdr:nvSpPr>
        <xdr:cNvPr id="83" name="n_4aveValue有形固定資産減価償却率"/>
        <xdr:cNvSpPr txBox="1"/>
      </xdr:nvSpPr>
      <xdr:spPr>
        <a:xfrm>
          <a:off x="1562744" y="5387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15130</xdr:rowOff>
    </xdr:from>
    <xdr:ext cx="405111" cy="259045"/>
    <xdr:sp macro="" textlink="">
      <xdr:nvSpPr>
        <xdr:cNvPr id="84" name="n_3mainValue有形固定資産減価償却率"/>
        <xdr:cNvSpPr txBox="1"/>
      </xdr:nvSpPr>
      <xdr:spPr>
        <a:xfrm>
          <a:off x="2324744" y="541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5" name="正方形/長方形 8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6" name="正方形/長方形 8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87" name="正方形/長方形 8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[ 909.5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8" name="正方形/長方形 8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9" name="正方形/長方形 8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0" name="正方形/長方形 8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1" name="正方形/長方形 9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2" name="正方形/長方形 9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3" name="正方形/長方形 9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7" name="テキスト ボックス 9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債務償還</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比率</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は、類似団体</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と比較して高くなっており、前年度と比較しても</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72.3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ポイント上昇している。これは普通交付税の減額等による歳入の減と、それに伴う財源不足を基金の取り崩しにより補填したことによる充当可能基金の減が要因である。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利率の高い</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地方債</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を計画的に繰上償還</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する</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ことにより、全体の債務の縮小を図るとともに、</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地方債を新規に発行する事業</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慎重に取捨選択する必要がある。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57</xdr:col>
      <xdr:colOff>111125</xdr:colOff>
      <xdr:row>23</xdr:row>
      <xdr:rowOff>47625</xdr:rowOff>
    </xdr:from>
    <xdr:ext cx="349839" cy="225703"/>
    <xdr:sp macro="" textlink="">
      <xdr:nvSpPr>
        <xdr:cNvPr id="98" name="テキスト ボックス 9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0" name="テキスト ボックス 99"/>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1" name="直線コネクタ 100"/>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02" name="テキスト ボックス 101"/>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3" name="直線コネクタ 102"/>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04" name="テキスト ボックス 103"/>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5" name="直線コネクタ 104"/>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06" name="テキスト ボックス 105"/>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7" name="直線コネクタ 106"/>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08" name="テキスト ボックス 107"/>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9" name="直線コネクタ 108"/>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0" name="テキスト ボックス 109"/>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1" name="直線コネクタ 110"/>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12" name="テキスト ボックス 111"/>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61027</xdr:rowOff>
    </xdr:from>
    <xdr:to>
      <xdr:col>76</xdr:col>
      <xdr:colOff>21589</xdr:colOff>
      <xdr:row>34</xdr:row>
      <xdr:rowOff>142294</xdr:rowOff>
    </xdr:to>
    <xdr:cxnSp macro="">
      <xdr:nvCxnSpPr>
        <xdr:cNvPr id="115" name="直線コネクタ 114"/>
        <xdr:cNvCxnSpPr/>
      </xdr:nvCxnSpPr>
      <xdr:spPr>
        <a:xfrm flipV="1">
          <a:off x="14793595" y="5461702"/>
          <a:ext cx="1269" cy="128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146121</xdr:rowOff>
    </xdr:from>
    <xdr:ext cx="560923" cy="259045"/>
    <xdr:sp macro="" textlink="">
      <xdr:nvSpPr>
        <xdr:cNvPr id="116" name="債務償還比率最小値テキスト"/>
        <xdr:cNvSpPr txBox="1"/>
      </xdr:nvSpPr>
      <xdr:spPr>
        <a:xfrm>
          <a:off x="14846300" y="674694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142294</xdr:rowOff>
    </xdr:from>
    <xdr:to>
      <xdr:col>76</xdr:col>
      <xdr:colOff>111125</xdr:colOff>
      <xdr:row>34</xdr:row>
      <xdr:rowOff>142294</xdr:rowOff>
    </xdr:to>
    <xdr:cxnSp macro="">
      <xdr:nvCxnSpPr>
        <xdr:cNvPr id="117" name="直線コネクタ 116"/>
        <xdr:cNvCxnSpPr/>
      </xdr:nvCxnSpPr>
      <xdr:spPr>
        <a:xfrm>
          <a:off x="14706600" y="674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7704</xdr:rowOff>
    </xdr:from>
    <xdr:ext cx="469744" cy="259045"/>
    <xdr:sp macro="" textlink="">
      <xdr:nvSpPr>
        <xdr:cNvPr id="118" name="債務償還比率最大値テキスト"/>
        <xdr:cNvSpPr txBox="1"/>
      </xdr:nvSpPr>
      <xdr:spPr>
        <a:xfrm>
          <a:off x="14846300" y="523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61027</xdr:rowOff>
    </xdr:from>
    <xdr:to>
      <xdr:col>76</xdr:col>
      <xdr:colOff>111125</xdr:colOff>
      <xdr:row>27</xdr:row>
      <xdr:rowOff>61027</xdr:rowOff>
    </xdr:to>
    <xdr:cxnSp macro="">
      <xdr:nvCxnSpPr>
        <xdr:cNvPr id="119" name="直線コネクタ 118"/>
        <xdr:cNvCxnSpPr/>
      </xdr:nvCxnSpPr>
      <xdr:spPr>
        <a:xfrm>
          <a:off x="14706600" y="546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54186</xdr:rowOff>
    </xdr:from>
    <xdr:ext cx="469744" cy="259045"/>
    <xdr:sp macro="" textlink="">
      <xdr:nvSpPr>
        <xdr:cNvPr id="120" name="債務償還比率平均値テキスト"/>
        <xdr:cNvSpPr txBox="1"/>
      </xdr:nvSpPr>
      <xdr:spPr>
        <a:xfrm>
          <a:off x="14846300" y="57977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31309</xdr:rowOff>
    </xdr:from>
    <xdr:to>
      <xdr:col>76</xdr:col>
      <xdr:colOff>73025</xdr:colOff>
      <xdr:row>30</xdr:row>
      <xdr:rowOff>132909</xdr:rowOff>
    </xdr:to>
    <xdr:sp macro="" textlink="">
      <xdr:nvSpPr>
        <xdr:cNvPr id="121" name="フローチャート: 判断 120"/>
        <xdr:cNvSpPr/>
      </xdr:nvSpPr>
      <xdr:spPr>
        <a:xfrm>
          <a:off x="147447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8279</xdr:rowOff>
    </xdr:from>
    <xdr:to>
      <xdr:col>72</xdr:col>
      <xdr:colOff>123825</xdr:colOff>
      <xdr:row>30</xdr:row>
      <xdr:rowOff>109879</xdr:rowOff>
    </xdr:to>
    <xdr:sp macro="" textlink="">
      <xdr:nvSpPr>
        <xdr:cNvPr id="122" name="フローチャート: 判断 121"/>
        <xdr:cNvSpPr/>
      </xdr:nvSpPr>
      <xdr:spPr>
        <a:xfrm>
          <a:off x="14033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168523</xdr:rowOff>
    </xdr:from>
    <xdr:to>
      <xdr:col>68</xdr:col>
      <xdr:colOff>123825</xdr:colOff>
      <xdr:row>30</xdr:row>
      <xdr:rowOff>98673</xdr:rowOff>
    </xdr:to>
    <xdr:sp macro="" textlink="">
      <xdr:nvSpPr>
        <xdr:cNvPr id="123" name="フローチャート: 判断 122"/>
        <xdr:cNvSpPr/>
      </xdr:nvSpPr>
      <xdr:spPr>
        <a:xfrm>
          <a:off x="13271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147139</xdr:rowOff>
    </xdr:from>
    <xdr:to>
      <xdr:col>64</xdr:col>
      <xdr:colOff>123825</xdr:colOff>
      <xdr:row>30</xdr:row>
      <xdr:rowOff>77289</xdr:rowOff>
    </xdr:to>
    <xdr:sp macro="" textlink="">
      <xdr:nvSpPr>
        <xdr:cNvPr id="124" name="フローチャート: 判断 123"/>
        <xdr:cNvSpPr/>
      </xdr:nvSpPr>
      <xdr:spPr>
        <a:xfrm>
          <a:off x="12509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106735</xdr:rowOff>
    </xdr:from>
    <xdr:to>
      <xdr:col>60</xdr:col>
      <xdr:colOff>123825</xdr:colOff>
      <xdr:row>30</xdr:row>
      <xdr:rowOff>36885</xdr:rowOff>
    </xdr:to>
    <xdr:sp macro="" textlink="">
      <xdr:nvSpPr>
        <xdr:cNvPr id="125" name="フローチャート: 判断 124"/>
        <xdr:cNvSpPr/>
      </xdr:nvSpPr>
      <xdr:spPr>
        <a:xfrm>
          <a:off x="11747500" y="585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59206</xdr:rowOff>
    </xdr:from>
    <xdr:to>
      <xdr:col>76</xdr:col>
      <xdr:colOff>73025</xdr:colOff>
      <xdr:row>31</xdr:row>
      <xdr:rowOff>160806</xdr:rowOff>
    </xdr:to>
    <xdr:sp macro="" textlink="">
      <xdr:nvSpPr>
        <xdr:cNvPr id="131" name="楕円 130"/>
        <xdr:cNvSpPr/>
      </xdr:nvSpPr>
      <xdr:spPr>
        <a:xfrm>
          <a:off x="14744700" y="614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37633</xdr:rowOff>
    </xdr:from>
    <xdr:ext cx="469744" cy="259045"/>
    <xdr:sp macro="" textlink="">
      <xdr:nvSpPr>
        <xdr:cNvPr id="132" name="債務償還比率該当値テキスト"/>
        <xdr:cNvSpPr txBox="1"/>
      </xdr:nvSpPr>
      <xdr:spPr>
        <a:xfrm>
          <a:off x="14846300" y="6124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156325</xdr:rowOff>
    </xdr:from>
    <xdr:to>
      <xdr:col>72</xdr:col>
      <xdr:colOff>123825</xdr:colOff>
      <xdr:row>31</xdr:row>
      <xdr:rowOff>86475</xdr:rowOff>
    </xdr:to>
    <xdr:sp macro="" textlink="">
      <xdr:nvSpPr>
        <xdr:cNvPr id="133" name="楕円 132"/>
        <xdr:cNvSpPr/>
      </xdr:nvSpPr>
      <xdr:spPr>
        <a:xfrm>
          <a:off x="14033500" y="607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35675</xdr:rowOff>
    </xdr:from>
    <xdr:to>
      <xdr:col>76</xdr:col>
      <xdr:colOff>22225</xdr:colOff>
      <xdr:row>31</xdr:row>
      <xdr:rowOff>110006</xdr:rowOff>
    </xdr:to>
    <xdr:cxnSp macro="">
      <xdr:nvCxnSpPr>
        <xdr:cNvPr id="134" name="直線コネクタ 133"/>
        <xdr:cNvCxnSpPr/>
      </xdr:nvCxnSpPr>
      <xdr:spPr>
        <a:xfrm>
          <a:off x="14084300" y="6122150"/>
          <a:ext cx="711200" cy="7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25860</xdr:rowOff>
    </xdr:from>
    <xdr:to>
      <xdr:col>68</xdr:col>
      <xdr:colOff>123825</xdr:colOff>
      <xdr:row>30</xdr:row>
      <xdr:rowOff>127460</xdr:rowOff>
    </xdr:to>
    <xdr:sp macro="" textlink="">
      <xdr:nvSpPr>
        <xdr:cNvPr id="135" name="楕円 134"/>
        <xdr:cNvSpPr/>
      </xdr:nvSpPr>
      <xdr:spPr>
        <a:xfrm>
          <a:off x="13271500" y="594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76660</xdr:rowOff>
    </xdr:from>
    <xdr:to>
      <xdr:col>72</xdr:col>
      <xdr:colOff>73025</xdr:colOff>
      <xdr:row>31</xdr:row>
      <xdr:rowOff>35675</xdr:rowOff>
    </xdr:to>
    <xdr:cxnSp macro="">
      <xdr:nvCxnSpPr>
        <xdr:cNvPr id="136" name="直線コネクタ 135"/>
        <xdr:cNvCxnSpPr/>
      </xdr:nvCxnSpPr>
      <xdr:spPr>
        <a:xfrm>
          <a:off x="13322300" y="5991685"/>
          <a:ext cx="762000" cy="130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83602</xdr:rowOff>
    </xdr:from>
    <xdr:to>
      <xdr:col>64</xdr:col>
      <xdr:colOff>123825</xdr:colOff>
      <xdr:row>30</xdr:row>
      <xdr:rowOff>13752</xdr:rowOff>
    </xdr:to>
    <xdr:sp macro="" textlink="">
      <xdr:nvSpPr>
        <xdr:cNvPr id="137" name="楕円 136"/>
        <xdr:cNvSpPr/>
      </xdr:nvSpPr>
      <xdr:spPr>
        <a:xfrm>
          <a:off x="12509500" y="582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134402</xdr:rowOff>
    </xdr:from>
    <xdr:to>
      <xdr:col>68</xdr:col>
      <xdr:colOff>73025</xdr:colOff>
      <xdr:row>30</xdr:row>
      <xdr:rowOff>76660</xdr:rowOff>
    </xdr:to>
    <xdr:cxnSp macro="">
      <xdr:nvCxnSpPr>
        <xdr:cNvPr id="138" name="直線コネクタ 137"/>
        <xdr:cNvCxnSpPr/>
      </xdr:nvCxnSpPr>
      <xdr:spPr>
        <a:xfrm>
          <a:off x="12560300" y="5877977"/>
          <a:ext cx="762000" cy="11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41039</xdr:rowOff>
    </xdr:from>
    <xdr:to>
      <xdr:col>60</xdr:col>
      <xdr:colOff>123825</xdr:colOff>
      <xdr:row>29</xdr:row>
      <xdr:rowOff>142639</xdr:rowOff>
    </xdr:to>
    <xdr:sp macro="" textlink="">
      <xdr:nvSpPr>
        <xdr:cNvPr id="139" name="楕円 138"/>
        <xdr:cNvSpPr/>
      </xdr:nvSpPr>
      <xdr:spPr>
        <a:xfrm>
          <a:off x="11747500" y="578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91839</xdr:rowOff>
    </xdr:from>
    <xdr:to>
      <xdr:col>64</xdr:col>
      <xdr:colOff>73025</xdr:colOff>
      <xdr:row>29</xdr:row>
      <xdr:rowOff>134402</xdr:rowOff>
    </xdr:to>
    <xdr:cxnSp macro="">
      <xdr:nvCxnSpPr>
        <xdr:cNvPr id="140" name="直線コネクタ 139"/>
        <xdr:cNvCxnSpPr/>
      </xdr:nvCxnSpPr>
      <xdr:spPr>
        <a:xfrm>
          <a:off x="11798300" y="5835414"/>
          <a:ext cx="762000" cy="4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126406</xdr:rowOff>
    </xdr:from>
    <xdr:ext cx="469744" cy="259045"/>
    <xdr:sp macro="" textlink="">
      <xdr:nvSpPr>
        <xdr:cNvPr id="141" name="n_1aveValue債務償還比率"/>
        <xdr:cNvSpPr txBox="1"/>
      </xdr:nvSpPr>
      <xdr:spPr>
        <a:xfrm>
          <a:off x="13836727" y="569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115200</xdr:rowOff>
    </xdr:from>
    <xdr:ext cx="469744" cy="259045"/>
    <xdr:sp macro="" textlink="">
      <xdr:nvSpPr>
        <xdr:cNvPr id="142" name="n_2aveValue債務償還比率"/>
        <xdr:cNvSpPr txBox="1"/>
      </xdr:nvSpPr>
      <xdr:spPr>
        <a:xfrm>
          <a:off x="13087427" y="568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68416</xdr:rowOff>
    </xdr:from>
    <xdr:ext cx="469744" cy="259045"/>
    <xdr:sp macro="" textlink="">
      <xdr:nvSpPr>
        <xdr:cNvPr id="143" name="n_3aveValue債務償還比率"/>
        <xdr:cNvSpPr txBox="1"/>
      </xdr:nvSpPr>
      <xdr:spPr>
        <a:xfrm>
          <a:off x="12325427" y="598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28012</xdr:rowOff>
    </xdr:from>
    <xdr:ext cx="469744" cy="259045"/>
    <xdr:sp macro="" textlink="">
      <xdr:nvSpPr>
        <xdr:cNvPr id="144" name="n_4aveValue債務償還比率"/>
        <xdr:cNvSpPr txBox="1"/>
      </xdr:nvSpPr>
      <xdr:spPr>
        <a:xfrm>
          <a:off x="11563427" y="5943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77602</xdr:rowOff>
    </xdr:from>
    <xdr:ext cx="469744" cy="259045"/>
    <xdr:sp macro="" textlink="">
      <xdr:nvSpPr>
        <xdr:cNvPr id="145" name="n_1mainValue債務償還比率"/>
        <xdr:cNvSpPr txBox="1"/>
      </xdr:nvSpPr>
      <xdr:spPr>
        <a:xfrm>
          <a:off x="13836727" y="6164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118587</xdr:rowOff>
    </xdr:from>
    <xdr:ext cx="469744" cy="259045"/>
    <xdr:sp macro="" textlink="">
      <xdr:nvSpPr>
        <xdr:cNvPr id="146" name="n_2mainValue債務償還比率"/>
        <xdr:cNvSpPr txBox="1"/>
      </xdr:nvSpPr>
      <xdr:spPr>
        <a:xfrm>
          <a:off x="13087427" y="603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30279</xdr:rowOff>
    </xdr:from>
    <xdr:ext cx="469744" cy="259045"/>
    <xdr:sp macro="" textlink="">
      <xdr:nvSpPr>
        <xdr:cNvPr id="147" name="n_3mainValue債務償還比率"/>
        <xdr:cNvSpPr txBox="1"/>
      </xdr:nvSpPr>
      <xdr:spPr>
        <a:xfrm>
          <a:off x="12325427" y="5602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159166</xdr:rowOff>
    </xdr:from>
    <xdr:ext cx="469744" cy="259045"/>
    <xdr:sp macro="" textlink="">
      <xdr:nvSpPr>
        <xdr:cNvPr id="148" name="n_4mainValue債務償還比率"/>
        <xdr:cNvSpPr txBox="1"/>
      </xdr:nvSpPr>
      <xdr:spPr>
        <a:xfrm>
          <a:off x="11563427" y="5559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9" name="正方形/長方形 14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0" name="正方形/長方形 14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1" name="テキスト ボックス 15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2" name="テキスト ボックス 15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3" name="テキスト ボックス 15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4" name="テキスト ボックス 15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秋田県北秋田市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31,475
31,306
1,152.76
25,017,578
24,316,049
550,135
13,574,017
26,254,983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74.2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1089</xdr:rowOff>
    </xdr:from>
    <xdr:to>
      <xdr:col>24</xdr:col>
      <xdr:colOff>62865</xdr:colOff>
      <xdr:row>42</xdr:row>
      <xdr:rowOff>87630</xdr:rowOff>
    </xdr:to>
    <xdr:cxnSp macro="">
      <xdr:nvCxnSpPr>
        <xdr:cNvPr id="58" name="直線コネクタ 57"/>
        <xdr:cNvCxnSpPr/>
      </xdr:nvCxnSpPr>
      <xdr:spPr>
        <a:xfrm flipV="1">
          <a:off x="4634865" y="5830389"/>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9" name="【道路】&#10;有形固定資産減価償却率最小値テキスト"/>
        <xdr:cNvSpPr txBox="1"/>
      </xdr:nvSpPr>
      <xdr:spPr>
        <a:xfrm>
          <a:off x="4673600" y="729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60" name="直線コネクタ 59"/>
        <xdr:cNvCxnSpPr/>
      </xdr:nvCxnSpPr>
      <xdr:spPr>
        <a:xfrm>
          <a:off x="4546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119216</xdr:rowOff>
    </xdr:from>
    <xdr:ext cx="405111" cy="259045"/>
    <xdr:sp macro="" textlink="">
      <xdr:nvSpPr>
        <xdr:cNvPr id="61" name="【道路】&#10;有形固定資産減価償却率最大値テキスト"/>
        <xdr:cNvSpPr txBox="1"/>
      </xdr:nvSpPr>
      <xdr:spPr>
        <a:xfrm>
          <a:off x="4673600" y="560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1089</xdr:rowOff>
    </xdr:from>
    <xdr:to>
      <xdr:col>24</xdr:col>
      <xdr:colOff>152400</xdr:colOff>
      <xdr:row>34</xdr:row>
      <xdr:rowOff>1089</xdr:rowOff>
    </xdr:to>
    <xdr:cxnSp macro="">
      <xdr:nvCxnSpPr>
        <xdr:cNvPr id="62" name="直線コネクタ 61"/>
        <xdr:cNvCxnSpPr/>
      </xdr:nvCxnSpPr>
      <xdr:spPr>
        <a:xfrm>
          <a:off x="4546600" y="5830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111596</xdr:rowOff>
    </xdr:from>
    <xdr:ext cx="405111" cy="259045"/>
    <xdr:sp macro="" textlink="">
      <xdr:nvSpPr>
        <xdr:cNvPr id="63" name="【道路】&#10;有形固定資産減価償却率平均値テキスト"/>
        <xdr:cNvSpPr txBox="1"/>
      </xdr:nvSpPr>
      <xdr:spPr>
        <a:xfrm>
          <a:off x="4673600" y="6626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5" name="フローチャート: 判断 64"/>
        <xdr:cNvSpPr/>
      </xdr:nvSpPr>
      <xdr:spPr>
        <a:xfrm>
          <a:off x="3746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71120</xdr:rowOff>
    </xdr:from>
    <xdr:to>
      <xdr:col>15</xdr:col>
      <xdr:colOff>101600</xdr:colOff>
      <xdr:row>39</xdr:row>
      <xdr:rowOff>1270</xdr:rowOff>
    </xdr:to>
    <xdr:sp macro="" textlink="">
      <xdr:nvSpPr>
        <xdr:cNvPr id="66" name="フローチャート: 判断 65"/>
        <xdr:cNvSpPr/>
      </xdr:nvSpPr>
      <xdr:spPr>
        <a:xfrm>
          <a:off x="2857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7" name="フローチャート: 判断 66"/>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77651</xdr:rowOff>
    </xdr:from>
    <xdr:to>
      <xdr:col>6</xdr:col>
      <xdr:colOff>38100</xdr:colOff>
      <xdr:row>38</xdr:row>
      <xdr:rowOff>7801</xdr:rowOff>
    </xdr:to>
    <xdr:sp macro="" textlink="">
      <xdr:nvSpPr>
        <xdr:cNvPr id="68" name="フローチャート: 判断 67"/>
        <xdr:cNvSpPr/>
      </xdr:nvSpPr>
      <xdr:spPr>
        <a:xfrm>
          <a:off x="1079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102144</xdr:rowOff>
    </xdr:from>
    <xdr:to>
      <xdr:col>10</xdr:col>
      <xdr:colOff>165100</xdr:colOff>
      <xdr:row>38</xdr:row>
      <xdr:rowOff>32294</xdr:rowOff>
    </xdr:to>
    <xdr:sp macro="" textlink="">
      <xdr:nvSpPr>
        <xdr:cNvPr id="74" name="楕円 73"/>
        <xdr:cNvSpPr/>
      </xdr:nvSpPr>
      <xdr:spPr>
        <a:xfrm>
          <a:off x="1968500" y="644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40657</xdr:rowOff>
    </xdr:from>
    <xdr:ext cx="405111" cy="259045"/>
    <xdr:sp macro="" textlink="">
      <xdr:nvSpPr>
        <xdr:cNvPr id="75" name="n_1aveValue【道路】&#10;有形固定資産減価償却率"/>
        <xdr:cNvSpPr txBox="1"/>
      </xdr:nvSpPr>
      <xdr:spPr>
        <a:xfrm>
          <a:off x="35820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17797</xdr:rowOff>
    </xdr:from>
    <xdr:ext cx="405111" cy="259045"/>
    <xdr:sp macro="" textlink="">
      <xdr:nvSpPr>
        <xdr:cNvPr id="76" name="n_2aveValue【道路】&#10;有形固定資産減価償却率"/>
        <xdr:cNvSpPr txBox="1"/>
      </xdr:nvSpPr>
      <xdr:spPr>
        <a:xfrm>
          <a:off x="2705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152417</xdr:rowOff>
    </xdr:from>
    <xdr:ext cx="405111" cy="259045"/>
    <xdr:sp macro="" textlink="">
      <xdr:nvSpPr>
        <xdr:cNvPr id="77" name="n_3aveValue【道路】&#10;有形固定資産減価償却率"/>
        <xdr:cNvSpPr txBox="1"/>
      </xdr:nvSpPr>
      <xdr:spPr>
        <a:xfrm>
          <a:off x="1816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24328</xdr:rowOff>
    </xdr:from>
    <xdr:ext cx="405111" cy="259045"/>
    <xdr:sp macro="" textlink="">
      <xdr:nvSpPr>
        <xdr:cNvPr id="78" name="n_4aveValue【道路】&#10;有形固定資産減価償却率"/>
        <xdr:cNvSpPr txBox="1"/>
      </xdr:nvSpPr>
      <xdr:spPr>
        <a:xfrm>
          <a:off x="9277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48821</xdr:rowOff>
    </xdr:from>
    <xdr:ext cx="405111" cy="259045"/>
    <xdr:sp macro="" textlink="">
      <xdr:nvSpPr>
        <xdr:cNvPr id="79" name="n_3mainValue【道路】&#10;有形固定資産減価償却率"/>
        <xdr:cNvSpPr txBox="1"/>
      </xdr:nvSpPr>
      <xdr:spPr>
        <a:xfrm>
          <a:off x="1816744" y="622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3" name="テキスト ボックス 92"/>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95" name="テキスト ボックス 94"/>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97" name="テキスト ボックス 96"/>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9" name="テキスト ボックス 98"/>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114897</xdr:rowOff>
    </xdr:from>
    <xdr:to>
      <xdr:col>54</xdr:col>
      <xdr:colOff>189865</xdr:colOff>
      <xdr:row>41</xdr:row>
      <xdr:rowOff>115190</xdr:rowOff>
    </xdr:to>
    <xdr:cxnSp macro="">
      <xdr:nvCxnSpPr>
        <xdr:cNvPr id="101" name="直線コネクタ 100"/>
        <xdr:cNvCxnSpPr/>
      </xdr:nvCxnSpPr>
      <xdr:spPr>
        <a:xfrm flipV="1">
          <a:off x="10476865" y="5772747"/>
          <a:ext cx="0" cy="137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119017</xdr:rowOff>
    </xdr:from>
    <xdr:ext cx="469744" cy="259045"/>
    <xdr:sp macro="" textlink="">
      <xdr:nvSpPr>
        <xdr:cNvPr id="102" name="【道路】&#10;一人当たり延長最小値テキスト"/>
        <xdr:cNvSpPr txBox="1"/>
      </xdr:nvSpPr>
      <xdr:spPr>
        <a:xfrm>
          <a:off x="10515600" y="71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115190</xdr:rowOff>
    </xdr:from>
    <xdr:to>
      <xdr:col>55</xdr:col>
      <xdr:colOff>88900</xdr:colOff>
      <xdr:row>41</xdr:row>
      <xdr:rowOff>115190</xdr:rowOff>
    </xdr:to>
    <xdr:cxnSp macro="">
      <xdr:nvCxnSpPr>
        <xdr:cNvPr id="103" name="直線コネクタ 102"/>
        <xdr:cNvCxnSpPr/>
      </xdr:nvCxnSpPr>
      <xdr:spPr>
        <a:xfrm>
          <a:off x="10388600" y="714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61574</xdr:rowOff>
    </xdr:from>
    <xdr:ext cx="599010" cy="259045"/>
    <xdr:sp macro="" textlink="">
      <xdr:nvSpPr>
        <xdr:cNvPr id="104" name="【道路】&#10;一人当たり延長最大値テキスト"/>
        <xdr:cNvSpPr txBox="1"/>
      </xdr:nvSpPr>
      <xdr:spPr>
        <a:xfrm>
          <a:off x="10515600" y="5547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114897</xdr:rowOff>
    </xdr:from>
    <xdr:to>
      <xdr:col>55</xdr:col>
      <xdr:colOff>88900</xdr:colOff>
      <xdr:row>33</xdr:row>
      <xdr:rowOff>114897</xdr:rowOff>
    </xdr:to>
    <xdr:cxnSp macro="">
      <xdr:nvCxnSpPr>
        <xdr:cNvPr id="105" name="直線コネクタ 104"/>
        <xdr:cNvCxnSpPr/>
      </xdr:nvCxnSpPr>
      <xdr:spPr>
        <a:xfrm>
          <a:off x="10388600" y="5772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170403</xdr:rowOff>
    </xdr:from>
    <xdr:ext cx="534377" cy="259045"/>
    <xdr:sp macro="" textlink="">
      <xdr:nvSpPr>
        <xdr:cNvPr id="106" name="【道路】&#10;一人当たり延長平均値テキスト"/>
        <xdr:cNvSpPr txBox="1"/>
      </xdr:nvSpPr>
      <xdr:spPr>
        <a:xfrm>
          <a:off x="10515600" y="6856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20526</xdr:rowOff>
    </xdr:from>
    <xdr:to>
      <xdr:col>55</xdr:col>
      <xdr:colOff>50800</xdr:colOff>
      <xdr:row>40</xdr:row>
      <xdr:rowOff>122126</xdr:rowOff>
    </xdr:to>
    <xdr:sp macro="" textlink="">
      <xdr:nvSpPr>
        <xdr:cNvPr id="107" name="フローチャート: 判断 106"/>
        <xdr:cNvSpPr/>
      </xdr:nvSpPr>
      <xdr:spPr>
        <a:xfrm>
          <a:off x="10426700" y="68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26552</xdr:rowOff>
    </xdr:from>
    <xdr:to>
      <xdr:col>50</xdr:col>
      <xdr:colOff>165100</xdr:colOff>
      <xdr:row>40</xdr:row>
      <xdr:rowOff>128152</xdr:rowOff>
    </xdr:to>
    <xdr:sp macro="" textlink="">
      <xdr:nvSpPr>
        <xdr:cNvPr id="108" name="フローチャート: 判断 107"/>
        <xdr:cNvSpPr/>
      </xdr:nvSpPr>
      <xdr:spPr>
        <a:xfrm>
          <a:off x="9588500" y="688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40954</xdr:rowOff>
    </xdr:from>
    <xdr:to>
      <xdr:col>46</xdr:col>
      <xdr:colOff>38100</xdr:colOff>
      <xdr:row>40</xdr:row>
      <xdr:rowOff>142554</xdr:rowOff>
    </xdr:to>
    <xdr:sp macro="" textlink="">
      <xdr:nvSpPr>
        <xdr:cNvPr id="109" name="フローチャート: 判断 108"/>
        <xdr:cNvSpPr/>
      </xdr:nvSpPr>
      <xdr:spPr>
        <a:xfrm>
          <a:off x="8699500" y="689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38238</xdr:rowOff>
    </xdr:from>
    <xdr:to>
      <xdr:col>41</xdr:col>
      <xdr:colOff>101600</xdr:colOff>
      <xdr:row>40</xdr:row>
      <xdr:rowOff>139838</xdr:rowOff>
    </xdr:to>
    <xdr:sp macro="" textlink="">
      <xdr:nvSpPr>
        <xdr:cNvPr id="110" name="フローチャート: 判断 109"/>
        <xdr:cNvSpPr/>
      </xdr:nvSpPr>
      <xdr:spPr>
        <a:xfrm>
          <a:off x="7810500" y="68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57102</xdr:rowOff>
    </xdr:from>
    <xdr:to>
      <xdr:col>36</xdr:col>
      <xdr:colOff>165100</xdr:colOff>
      <xdr:row>40</xdr:row>
      <xdr:rowOff>158702</xdr:rowOff>
    </xdr:to>
    <xdr:sp macro="" textlink="">
      <xdr:nvSpPr>
        <xdr:cNvPr id="111" name="フローチャート: 判断 110"/>
        <xdr:cNvSpPr/>
      </xdr:nvSpPr>
      <xdr:spPr>
        <a:xfrm>
          <a:off x="6921500" y="69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118934</xdr:rowOff>
    </xdr:from>
    <xdr:to>
      <xdr:col>41</xdr:col>
      <xdr:colOff>101600</xdr:colOff>
      <xdr:row>40</xdr:row>
      <xdr:rowOff>49084</xdr:rowOff>
    </xdr:to>
    <xdr:sp macro="" textlink="">
      <xdr:nvSpPr>
        <xdr:cNvPr id="117" name="楕円 116"/>
        <xdr:cNvSpPr/>
      </xdr:nvSpPr>
      <xdr:spPr>
        <a:xfrm>
          <a:off x="7810500" y="680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38</xdr:row>
      <xdr:rowOff>144679</xdr:rowOff>
    </xdr:from>
    <xdr:ext cx="534377" cy="259045"/>
    <xdr:sp macro="" textlink="">
      <xdr:nvSpPr>
        <xdr:cNvPr id="118" name="n_1aveValue【道路】&#10;一人当たり延長"/>
        <xdr:cNvSpPr txBox="1"/>
      </xdr:nvSpPr>
      <xdr:spPr>
        <a:xfrm>
          <a:off x="9359411" y="665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159081</xdr:rowOff>
    </xdr:from>
    <xdr:ext cx="534377" cy="259045"/>
    <xdr:sp macro="" textlink="">
      <xdr:nvSpPr>
        <xdr:cNvPr id="119" name="n_2aveValue【道路】&#10;一人当たり延長"/>
        <xdr:cNvSpPr txBox="1"/>
      </xdr:nvSpPr>
      <xdr:spPr>
        <a:xfrm>
          <a:off x="8483111" y="667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130965</xdr:rowOff>
    </xdr:from>
    <xdr:ext cx="534377" cy="259045"/>
    <xdr:sp macro="" textlink="">
      <xdr:nvSpPr>
        <xdr:cNvPr id="120" name="n_3aveValue【道路】&#10;一人当たり延長"/>
        <xdr:cNvSpPr txBox="1"/>
      </xdr:nvSpPr>
      <xdr:spPr>
        <a:xfrm>
          <a:off x="7594111" y="698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3779</xdr:rowOff>
    </xdr:from>
    <xdr:ext cx="534377" cy="259045"/>
    <xdr:sp macro="" textlink="">
      <xdr:nvSpPr>
        <xdr:cNvPr id="121" name="n_4aveValue【道路】&#10;一人当たり延長"/>
        <xdr:cNvSpPr txBox="1"/>
      </xdr:nvSpPr>
      <xdr:spPr>
        <a:xfrm>
          <a:off x="6705111" y="669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65611</xdr:rowOff>
    </xdr:from>
    <xdr:ext cx="534377" cy="259045"/>
    <xdr:sp macro="" textlink="">
      <xdr:nvSpPr>
        <xdr:cNvPr id="122" name="n_3mainValue【道路】&#10;一人当たり延長"/>
        <xdr:cNvSpPr txBox="1"/>
      </xdr:nvSpPr>
      <xdr:spPr>
        <a:xfrm>
          <a:off x="7594111" y="658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3" name="テキスト ボックス 13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4" name="直線コネクタ 13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5" name="テキスト ボックス 134"/>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6" name="直線コネクタ 13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7" name="テキスト ボックス 13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8" name="直線コネクタ 13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9" name="テキスト ボックス 13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0" name="直線コネクタ 13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1" name="テキスト ボックス 14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2" name="直線コネクタ 14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43" name="テキスト ボックス 142"/>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160020</xdr:rowOff>
    </xdr:from>
    <xdr:to>
      <xdr:col>24</xdr:col>
      <xdr:colOff>62865</xdr:colOff>
      <xdr:row>64</xdr:row>
      <xdr:rowOff>127635</xdr:rowOff>
    </xdr:to>
    <xdr:cxnSp macro="">
      <xdr:nvCxnSpPr>
        <xdr:cNvPr id="146" name="直線コネクタ 145"/>
        <xdr:cNvCxnSpPr/>
      </xdr:nvCxnSpPr>
      <xdr:spPr>
        <a:xfrm flipV="1">
          <a:off x="4634865" y="9589770"/>
          <a:ext cx="0" cy="151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47" name="【橋りょう・トンネル】&#10;有形固定資産減価償却率最小値テキスト"/>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48" name="直線コネクタ 147"/>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106697</xdr:rowOff>
    </xdr:from>
    <xdr:ext cx="340478" cy="259045"/>
    <xdr:sp macro="" textlink="">
      <xdr:nvSpPr>
        <xdr:cNvPr id="149" name="【橋りょう・トンネル】&#10;有形固定資産減価償却率最大値テキスト"/>
        <xdr:cNvSpPr txBox="1"/>
      </xdr:nvSpPr>
      <xdr:spPr>
        <a:xfrm>
          <a:off x="4673600" y="936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160020</xdr:rowOff>
    </xdr:from>
    <xdr:to>
      <xdr:col>24</xdr:col>
      <xdr:colOff>152400</xdr:colOff>
      <xdr:row>55</xdr:row>
      <xdr:rowOff>160020</xdr:rowOff>
    </xdr:to>
    <xdr:cxnSp macro="">
      <xdr:nvCxnSpPr>
        <xdr:cNvPr id="150" name="直線コネクタ 149"/>
        <xdr:cNvCxnSpPr/>
      </xdr:nvCxnSpPr>
      <xdr:spPr>
        <a:xfrm>
          <a:off x="4546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146702</xdr:rowOff>
    </xdr:from>
    <xdr:ext cx="405111" cy="259045"/>
    <xdr:sp macro="" textlink="">
      <xdr:nvSpPr>
        <xdr:cNvPr id="151" name="【橋りょう・トンネル】&#10;有形固定資産減価償却率平均値テキスト"/>
        <xdr:cNvSpPr txBox="1"/>
      </xdr:nvSpPr>
      <xdr:spPr>
        <a:xfrm>
          <a:off x="4673600" y="10605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168275</xdr:rowOff>
    </xdr:from>
    <xdr:to>
      <xdr:col>24</xdr:col>
      <xdr:colOff>114300</xdr:colOff>
      <xdr:row>62</xdr:row>
      <xdr:rowOff>98425</xdr:rowOff>
    </xdr:to>
    <xdr:sp macro="" textlink="">
      <xdr:nvSpPr>
        <xdr:cNvPr id="152" name="フローチャート: 判断 151"/>
        <xdr:cNvSpPr/>
      </xdr:nvSpPr>
      <xdr:spPr>
        <a:xfrm>
          <a:off x="4584700" y="1062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141605</xdr:rowOff>
    </xdr:from>
    <xdr:to>
      <xdr:col>20</xdr:col>
      <xdr:colOff>38100</xdr:colOff>
      <xdr:row>62</xdr:row>
      <xdr:rowOff>71755</xdr:rowOff>
    </xdr:to>
    <xdr:sp macro="" textlink="">
      <xdr:nvSpPr>
        <xdr:cNvPr id="153" name="フローチャート: 判断 152"/>
        <xdr:cNvSpPr/>
      </xdr:nvSpPr>
      <xdr:spPr>
        <a:xfrm>
          <a:off x="3746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113030</xdr:rowOff>
    </xdr:from>
    <xdr:to>
      <xdr:col>15</xdr:col>
      <xdr:colOff>101600</xdr:colOff>
      <xdr:row>62</xdr:row>
      <xdr:rowOff>43180</xdr:rowOff>
    </xdr:to>
    <xdr:sp macro="" textlink="">
      <xdr:nvSpPr>
        <xdr:cNvPr id="154" name="フローチャート: 判断 153"/>
        <xdr:cNvSpPr/>
      </xdr:nvSpPr>
      <xdr:spPr>
        <a:xfrm>
          <a:off x="2857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84455</xdr:rowOff>
    </xdr:from>
    <xdr:to>
      <xdr:col>10</xdr:col>
      <xdr:colOff>165100</xdr:colOff>
      <xdr:row>62</xdr:row>
      <xdr:rowOff>14605</xdr:rowOff>
    </xdr:to>
    <xdr:sp macro="" textlink="">
      <xdr:nvSpPr>
        <xdr:cNvPr id="155" name="フローチャート: 判断 154"/>
        <xdr:cNvSpPr/>
      </xdr:nvSpPr>
      <xdr:spPr>
        <a:xfrm>
          <a:off x="1968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44450</xdr:rowOff>
    </xdr:from>
    <xdr:to>
      <xdr:col>6</xdr:col>
      <xdr:colOff>38100</xdr:colOff>
      <xdr:row>61</xdr:row>
      <xdr:rowOff>146050</xdr:rowOff>
    </xdr:to>
    <xdr:sp macro="" textlink="">
      <xdr:nvSpPr>
        <xdr:cNvPr id="156" name="フローチャート: 判断 155"/>
        <xdr:cNvSpPr/>
      </xdr:nvSpPr>
      <xdr:spPr>
        <a:xfrm>
          <a:off x="107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103505</xdr:rowOff>
    </xdr:from>
    <xdr:to>
      <xdr:col>10</xdr:col>
      <xdr:colOff>165100</xdr:colOff>
      <xdr:row>60</xdr:row>
      <xdr:rowOff>33655</xdr:rowOff>
    </xdr:to>
    <xdr:sp macro="" textlink="">
      <xdr:nvSpPr>
        <xdr:cNvPr id="162" name="楕円 161"/>
        <xdr:cNvSpPr/>
      </xdr:nvSpPr>
      <xdr:spPr>
        <a:xfrm>
          <a:off x="1968500" y="102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88282</xdr:rowOff>
    </xdr:from>
    <xdr:ext cx="405111" cy="259045"/>
    <xdr:sp macro="" textlink="">
      <xdr:nvSpPr>
        <xdr:cNvPr id="163" name="n_1aveValue【橋りょう・トンネル】&#10;有形固定資産減価償却率"/>
        <xdr:cNvSpPr txBox="1"/>
      </xdr:nvSpPr>
      <xdr:spPr>
        <a:xfrm>
          <a:off x="3582044" y="1037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59707</xdr:rowOff>
    </xdr:from>
    <xdr:ext cx="405111" cy="259045"/>
    <xdr:sp macro="" textlink="">
      <xdr:nvSpPr>
        <xdr:cNvPr id="164" name="n_2aveValue【橋りょう・トンネル】&#10;有形固定資産減価償却率"/>
        <xdr:cNvSpPr txBox="1"/>
      </xdr:nvSpPr>
      <xdr:spPr>
        <a:xfrm>
          <a:off x="2705744" y="1034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5732</xdr:rowOff>
    </xdr:from>
    <xdr:ext cx="405111" cy="259045"/>
    <xdr:sp macro="" textlink="">
      <xdr:nvSpPr>
        <xdr:cNvPr id="165" name="n_3aveValue【橋りょう・トンネル】&#10;有形固定資産減価償却率"/>
        <xdr:cNvSpPr txBox="1"/>
      </xdr:nvSpPr>
      <xdr:spPr>
        <a:xfrm>
          <a:off x="18167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162577</xdr:rowOff>
    </xdr:from>
    <xdr:ext cx="405111" cy="259045"/>
    <xdr:sp macro="" textlink="">
      <xdr:nvSpPr>
        <xdr:cNvPr id="166" name="n_4aveValue【橋りょう・トンネル】&#10;有形固定資産減価償却率"/>
        <xdr:cNvSpPr txBox="1"/>
      </xdr:nvSpPr>
      <xdr:spPr>
        <a:xfrm>
          <a:off x="927744" y="1027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50182</xdr:rowOff>
    </xdr:from>
    <xdr:ext cx="405111" cy="259045"/>
    <xdr:sp macro="" textlink="">
      <xdr:nvSpPr>
        <xdr:cNvPr id="167" name="n_3mainValue【橋りょう・トンネル】&#10;有形固定資産減価償却率"/>
        <xdr:cNvSpPr txBox="1"/>
      </xdr:nvSpPr>
      <xdr:spPr>
        <a:xfrm>
          <a:off x="1816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8" name="正方形/長方形 16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9" name="正方形/長方形 16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0" name="正方形/長方形 16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1" name="正方形/長方形 17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2" name="正方形/長方形 17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3" name="正方形/長方形 17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4" name="正方形/長方形 17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5" name="正方形/長方形 17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6" name="テキスト ボックス 17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7" name="直線コネクタ 17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8" name="直線コネクタ 17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9" name="テキスト ボックス 17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0" name="直線コネクタ 17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1" name="テキスト ボックス 180"/>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2" name="直線コネクタ 18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83" name="テキスト ボックス 182"/>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4" name="直線コネクタ 18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85" name="テキスト ボックス 184"/>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7" name="テキスト ボックス 18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52705</xdr:rowOff>
    </xdr:from>
    <xdr:to>
      <xdr:col>54</xdr:col>
      <xdr:colOff>189865</xdr:colOff>
      <xdr:row>63</xdr:row>
      <xdr:rowOff>170380</xdr:rowOff>
    </xdr:to>
    <xdr:cxnSp macro="">
      <xdr:nvCxnSpPr>
        <xdr:cNvPr id="189" name="直線コネクタ 188"/>
        <xdr:cNvCxnSpPr/>
      </xdr:nvCxnSpPr>
      <xdr:spPr>
        <a:xfrm flipV="1">
          <a:off x="10476865" y="9482455"/>
          <a:ext cx="0" cy="1489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2757</xdr:rowOff>
    </xdr:from>
    <xdr:ext cx="469744" cy="259045"/>
    <xdr:sp macro="" textlink="">
      <xdr:nvSpPr>
        <xdr:cNvPr id="190" name="【橋りょう・トンネル】&#10;一人当たり有形固定資産（償却資産）額最小値テキスト"/>
        <xdr:cNvSpPr txBox="1"/>
      </xdr:nvSpPr>
      <xdr:spPr>
        <a:xfrm>
          <a:off x="10515600" y="1097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170380</xdr:rowOff>
    </xdr:from>
    <xdr:to>
      <xdr:col>55</xdr:col>
      <xdr:colOff>88900</xdr:colOff>
      <xdr:row>63</xdr:row>
      <xdr:rowOff>170380</xdr:rowOff>
    </xdr:to>
    <xdr:cxnSp macro="">
      <xdr:nvCxnSpPr>
        <xdr:cNvPr id="191" name="直線コネクタ 190"/>
        <xdr:cNvCxnSpPr/>
      </xdr:nvCxnSpPr>
      <xdr:spPr>
        <a:xfrm>
          <a:off x="10388600" y="1097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170832</xdr:rowOff>
    </xdr:from>
    <xdr:ext cx="690189" cy="259045"/>
    <xdr:sp macro="" textlink="">
      <xdr:nvSpPr>
        <xdr:cNvPr id="192" name="【橋りょう・トンネル】&#10;一人当たり有形固定資産（償却資産）額最大値テキスト"/>
        <xdr:cNvSpPr txBox="1"/>
      </xdr:nvSpPr>
      <xdr:spPr>
        <a:xfrm>
          <a:off x="10515600" y="92576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52705</xdr:rowOff>
    </xdr:from>
    <xdr:to>
      <xdr:col>55</xdr:col>
      <xdr:colOff>88900</xdr:colOff>
      <xdr:row>55</xdr:row>
      <xdr:rowOff>52705</xdr:rowOff>
    </xdr:to>
    <xdr:cxnSp macro="">
      <xdr:nvCxnSpPr>
        <xdr:cNvPr id="193" name="直線コネクタ 192"/>
        <xdr:cNvCxnSpPr/>
      </xdr:nvCxnSpPr>
      <xdr:spPr>
        <a:xfrm>
          <a:off x="10388600" y="9482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107228</xdr:rowOff>
    </xdr:from>
    <xdr:ext cx="599010" cy="259045"/>
    <xdr:sp macro="" textlink="">
      <xdr:nvSpPr>
        <xdr:cNvPr id="194" name="【橋りょう・トンネル】&#10;一人当たり有形固定資産（償却資産）額平均値テキスト"/>
        <xdr:cNvSpPr txBox="1"/>
      </xdr:nvSpPr>
      <xdr:spPr>
        <a:xfrm>
          <a:off x="10515600" y="105656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128801</xdr:rowOff>
    </xdr:from>
    <xdr:to>
      <xdr:col>55</xdr:col>
      <xdr:colOff>50800</xdr:colOff>
      <xdr:row>62</xdr:row>
      <xdr:rowOff>58951</xdr:rowOff>
    </xdr:to>
    <xdr:sp macro="" textlink="">
      <xdr:nvSpPr>
        <xdr:cNvPr id="195" name="フローチャート: 判断 194"/>
        <xdr:cNvSpPr/>
      </xdr:nvSpPr>
      <xdr:spPr>
        <a:xfrm>
          <a:off x="10426700" y="1058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128346</xdr:rowOff>
    </xdr:from>
    <xdr:to>
      <xdr:col>50</xdr:col>
      <xdr:colOff>165100</xdr:colOff>
      <xdr:row>62</xdr:row>
      <xdr:rowOff>58496</xdr:rowOff>
    </xdr:to>
    <xdr:sp macro="" textlink="">
      <xdr:nvSpPr>
        <xdr:cNvPr id="196" name="フローチャート: 判断 195"/>
        <xdr:cNvSpPr/>
      </xdr:nvSpPr>
      <xdr:spPr>
        <a:xfrm>
          <a:off x="9588500" y="1058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137719</xdr:rowOff>
    </xdr:from>
    <xdr:to>
      <xdr:col>46</xdr:col>
      <xdr:colOff>38100</xdr:colOff>
      <xdr:row>62</xdr:row>
      <xdr:rowOff>67869</xdr:rowOff>
    </xdr:to>
    <xdr:sp macro="" textlink="">
      <xdr:nvSpPr>
        <xdr:cNvPr id="197" name="フローチャート: 判断 196"/>
        <xdr:cNvSpPr/>
      </xdr:nvSpPr>
      <xdr:spPr>
        <a:xfrm>
          <a:off x="8699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147317</xdr:rowOff>
    </xdr:from>
    <xdr:to>
      <xdr:col>41</xdr:col>
      <xdr:colOff>101600</xdr:colOff>
      <xdr:row>62</xdr:row>
      <xdr:rowOff>77467</xdr:rowOff>
    </xdr:to>
    <xdr:sp macro="" textlink="">
      <xdr:nvSpPr>
        <xdr:cNvPr id="198" name="フローチャート: 判断 197"/>
        <xdr:cNvSpPr/>
      </xdr:nvSpPr>
      <xdr:spPr>
        <a:xfrm>
          <a:off x="7810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45409</xdr:rowOff>
    </xdr:from>
    <xdr:to>
      <xdr:col>36</xdr:col>
      <xdr:colOff>165100</xdr:colOff>
      <xdr:row>62</xdr:row>
      <xdr:rowOff>147009</xdr:rowOff>
    </xdr:to>
    <xdr:sp macro="" textlink="">
      <xdr:nvSpPr>
        <xdr:cNvPr id="199" name="フローチャート: 判断 198"/>
        <xdr:cNvSpPr/>
      </xdr:nvSpPr>
      <xdr:spPr>
        <a:xfrm>
          <a:off x="6921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0" name="テキスト ボックス 19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1" name="テキスト ボックス 20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2" name="テキスト ボックス 20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3" name="テキスト ボックス 20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4" name="テキスト ボックス 20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7242</xdr:rowOff>
    </xdr:from>
    <xdr:to>
      <xdr:col>41</xdr:col>
      <xdr:colOff>101600</xdr:colOff>
      <xdr:row>63</xdr:row>
      <xdr:rowOff>108842</xdr:rowOff>
    </xdr:to>
    <xdr:sp macro="" textlink="">
      <xdr:nvSpPr>
        <xdr:cNvPr id="205" name="楕円 204"/>
        <xdr:cNvSpPr/>
      </xdr:nvSpPr>
      <xdr:spPr>
        <a:xfrm>
          <a:off x="7810500" y="1080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60</xdr:row>
      <xdr:rowOff>75023</xdr:rowOff>
    </xdr:from>
    <xdr:ext cx="599010" cy="259045"/>
    <xdr:sp macro="" textlink="">
      <xdr:nvSpPr>
        <xdr:cNvPr id="206" name="n_1aveValue【橋りょう・トンネル】&#10;一人当たり有形固定資産（償却資産）額"/>
        <xdr:cNvSpPr txBox="1"/>
      </xdr:nvSpPr>
      <xdr:spPr>
        <a:xfrm>
          <a:off x="9327095" y="1036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84396</xdr:rowOff>
    </xdr:from>
    <xdr:ext cx="599010" cy="259045"/>
    <xdr:sp macro="" textlink="">
      <xdr:nvSpPr>
        <xdr:cNvPr id="207" name="n_2aveValue【橋りょう・トンネル】&#10;一人当たり有形固定資産（償却資産）額"/>
        <xdr:cNvSpPr txBox="1"/>
      </xdr:nvSpPr>
      <xdr:spPr>
        <a:xfrm>
          <a:off x="8450795" y="1037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93994</xdr:rowOff>
    </xdr:from>
    <xdr:ext cx="599010" cy="259045"/>
    <xdr:sp macro="" textlink="">
      <xdr:nvSpPr>
        <xdr:cNvPr id="208" name="n_3aveValue【橋りょう・トンネル】&#10;一人当たり有形固定資産（償却資産）額"/>
        <xdr:cNvSpPr txBox="1"/>
      </xdr:nvSpPr>
      <xdr:spPr>
        <a:xfrm>
          <a:off x="75617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163536</xdr:rowOff>
    </xdr:from>
    <xdr:ext cx="599010" cy="259045"/>
    <xdr:sp macro="" textlink="">
      <xdr:nvSpPr>
        <xdr:cNvPr id="209" name="n_4aveValue【橋りょう・トンネル】&#10;一人当たり有形固定資産（償却資産）額"/>
        <xdr:cNvSpPr txBox="1"/>
      </xdr:nvSpPr>
      <xdr:spPr>
        <a:xfrm>
          <a:off x="6672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99969</xdr:rowOff>
    </xdr:from>
    <xdr:ext cx="599010" cy="259045"/>
    <xdr:sp macro="" textlink="">
      <xdr:nvSpPr>
        <xdr:cNvPr id="210" name="n_3mainValue【橋りょう・トンネル】&#10;一人当たり有形固定資産（償却資産）額"/>
        <xdr:cNvSpPr txBox="1"/>
      </xdr:nvSpPr>
      <xdr:spPr>
        <a:xfrm>
          <a:off x="7561795" y="10901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21" name="テキスト ボックス 22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2" name="直線コネクタ 22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23" name="テキスト ボックス 222"/>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4" name="直線コネクタ 22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5" name="テキスト ボックス 22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6" name="直線コネクタ 22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7" name="テキスト ボックス 22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8" name="直線コネクタ 22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9" name="テキスト ボックス 22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0" name="直線コネクタ 22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31" name="テキスト ボックス 230"/>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33" name="テキスト ボックス 232"/>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86</xdr:row>
      <xdr:rowOff>114300</xdr:rowOff>
    </xdr:to>
    <xdr:cxnSp macro="">
      <xdr:nvCxnSpPr>
        <xdr:cNvPr id="235" name="直線コネクタ 234"/>
        <xdr:cNvCxnSpPr/>
      </xdr:nvCxnSpPr>
      <xdr:spPr>
        <a:xfrm flipV="1">
          <a:off x="4634865" y="1354264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36"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37" name="直線コネクタ 236"/>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38" name="【公営住宅】&#10;有形固定資産減価償却率最大値テキスト"/>
        <xdr:cNvSpPr txBox="1"/>
      </xdr:nvSpPr>
      <xdr:spPr>
        <a:xfrm>
          <a:off x="4673600" y="1331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39" name="直線コネクタ 238"/>
        <xdr:cNvCxnSpPr/>
      </xdr:nvCxnSpPr>
      <xdr:spPr>
        <a:xfrm>
          <a:off x="4546600" y="1354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108602</xdr:rowOff>
    </xdr:from>
    <xdr:ext cx="405111" cy="259045"/>
    <xdr:sp macro="" textlink="">
      <xdr:nvSpPr>
        <xdr:cNvPr id="240" name="【公営住宅】&#10;有形固定資産減価償却率平均値テキスト"/>
        <xdr:cNvSpPr txBox="1"/>
      </xdr:nvSpPr>
      <xdr:spPr>
        <a:xfrm>
          <a:off x="4673600" y="14167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41" name="フローチャート: 判断 240"/>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107314</xdr:rowOff>
    </xdr:from>
    <xdr:to>
      <xdr:col>20</xdr:col>
      <xdr:colOff>38100</xdr:colOff>
      <xdr:row>83</xdr:row>
      <xdr:rowOff>37464</xdr:rowOff>
    </xdr:to>
    <xdr:sp macro="" textlink="">
      <xdr:nvSpPr>
        <xdr:cNvPr id="242" name="フローチャート: 判断 241"/>
        <xdr:cNvSpPr/>
      </xdr:nvSpPr>
      <xdr:spPr>
        <a:xfrm>
          <a:off x="3746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84455</xdr:rowOff>
    </xdr:from>
    <xdr:to>
      <xdr:col>15</xdr:col>
      <xdr:colOff>101600</xdr:colOff>
      <xdr:row>83</xdr:row>
      <xdr:rowOff>14605</xdr:rowOff>
    </xdr:to>
    <xdr:sp macro="" textlink="">
      <xdr:nvSpPr>
        <xdr:cNvPr id="243" name="フローチャート: 判断 242"/>
        <xdr:cNvSpPr/>
      </xdr:nvSpPr>
      <xdr:spPr>
        <a:xfrm>
          <a:off x="2857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44" name="フローチャート: 判断 243"/>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29211</xdr:rowOff>
    </xdr:from>
    <xdr:to>
      <xdr:col>6</xdr:col>
      <xdr:colOff>38100</xdr:colOff>
      <xdr:row>82</xdr:row>
      <xdr:rowOff>130811</xdr:rowOff>
    </xdr:to>
    <xdr:sp macro="" textlink="">
      <xdr:nvSpPr>
        <xdr:cNvPr id="245" name="フローチャート: 判断 244"/>
        <xdr:cNvSpPr/>
      </xdr:nvSpPr>
      <xdr:spPr>
        <a:xfrm>
          <a:off x="1079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6" name="テキスト ボックス 24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7" name="テキスト ボックス 24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8" name="テキスト ボックス 24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9" name="テキスト ボックス 24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0" name="テキスト ボックス 24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6350</xdr:rowOff>
    </xdr:from>
    <xdr:to>
      <xdr:col>10</xdr:col>
      <xdr:colOff>165100</xdr:colOff>
      <xdr:row>82</xdr:row>
      <xdr:rowOff>107950</xdr:rowOff>
    </xdr:to>
    <xdr:sp macro="" textlink="">
      <xdr:nvSpPr>
        <xdr:cNvPr id="251" name="楕円 250"/>
        <xdr:cNvSpPr/>
      </xdr:nvSpPr>
      <xdr:spPr>
        <a:xfrm>
          <a:off x="196850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53991</xdr:rowOff>
    </xdr:from>
    <xdr:ext cx="405111" cy="259045"/>
    <xdr:sp macro="" textlink="">
      <xdr:nvSpPr>
        <xdr:cNvPr id="252" name="n_1aveValue【公営住宅】&#10;有形固定資産減価償却率"/>
        <xdr:cNvSpPr txBox="1"/>
      </xdr:nvSpPr>
      <xdr:spPr>
        <a:xfrm>
          <a:off x="3582044" y="1394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31132</xdr:rowOff>
    </xdr:from>
    <xdr:ext cx="405111" cy="259045"/>
    <xdr:sp macro="" textlink="">
      <xdr:nvSpPr>
        <xdr:cNvPr id="253" name="n_2aveValue【公営住宅】&#10;有形固定資産減価償却率"/>
        <xdr:cNvSpPr txBox="1"/>
      </xdr:nvSpPr>
      <xdr:spPr>
        <a:xfrm>
          <a:off x="27057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148607</xdr:rowOff>
    </xdr:from>
    <xdr:ext cx="405111" cy="259045"/>
    <xdr:sp macro="" textlink="">
      <xdr:nvSpPr>
        <xdr:cNvPr id="254" name="n_3aveValue【公営住宅】&#10;有形固定資産減価償却率"/>
        <xdr:cNvSpPr txBox="1"/>
      </xdr:nvSpPr>
      <xdr:spPr>
        <a:xfrm>
          <a:off x="1816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147338</xdr:rowOff>
    </xdr:from>
    <xdr:ext cx="405111" cy="259045"/>
    <xdr:sp macro="" textlink="">
      <xdr:nvSpPr>
        <xdr:cNvPr id="255" name="n_4aveValue【公営住宅】&#10;有形固定資産減価償却率"/>
        <xdr:cNvSpPr txBox="1"/>
      </xdr:nvSpPr>
      <xdr:spPr>
        <a:xfrm>
          <a:off x="9277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124477</xdr:rowOff>
    </xdr:from>
    <xdr:ext cx="405111" cy="259045"/>
    <xdr:sp macro="" textlink="">
      <xdr:nvSpPr>
        <xdr:cNvPr id="256" name="n_3mainValue【公営住宅】&#10;有形固定資産減価償却率"/>
        <xdr:cNvSpPr txBox="1"/>
      </xdr:nvSpPr>
      <xdr:spPr>
        <a:xfrm>
          <a:off x="1816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7" name="正方形/長方形 25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8" name="正方形/長方形 25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9" name="正方形/長方形 25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0" name="正方形/長方形 25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1" name="正方形/長方形 26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2" name="正方形/長方形 26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3" name="正方形/長方形 26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4" name="正方形/長方形 26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5" name="テキスト ボックス 26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6" name="直線コネクタ 26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7" name="直線コネクタ 26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8" name="テキスト ボックス 26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9" name="直線コネクタ 26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270" name="テキスト ボックス 269"/>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1" name="直線コネクタ 27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272" name="テキスト ボックス 271"/>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3" name="直線コネクタ 27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274" name="テキスト ボックス 273"/>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5" name="直線コネクタ 27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6" name="テキスト ボックス 275"/>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135530</xdr:rowOff>
    </xdr:from>
    <xdr:to>
      <xdr:col>54</xdr:col>
      <xdr:colOff>189865</xdr:colOff>
      <xdr:row>86</xdr:row>
      <xdr:rowOff>32979</xdr:rowOff>
    </xdr:to>
    <xdr:cxnSp macro="">
      <xdr:nvCxnSpPr>
        <xdr:cNvPr id="278" name="直線コネクタ 277"/>
        <xdr:cNvCxnSpPr/>
      </xdr:nvCxnSpPr>
      <xdr:spPr>
        <a:xfrm flipV="1">
          <a:off x="10476865" y="13680080"/>
          <a:ext cx="0" cy="1097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36806</xdr:rowOff>
    </xdr:from>
    <xdr:ext cx="469744" cy="259045"/>
    <xdr:sp macro="" textlink="">
      <xdr:nvSpPr>
        <xdr:cNvPr id="279" name="【公営住宅】&#10;一人当たり面積最小値テキスト"/>
        <xdr:cNvSpPr txBox="1"/>
      </xdr:nvSpPr>
      <xdr:spPr>
        <a:xfrm>
          <a:off x="10515600" y="1478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32979</xdr:rowOff>
    </xdr:from>
    <xdr:to>
      <xdr:col>55</xdr:col>
      <xdr:colOff>88900</xdr:colOff>
      <xdr:row>86</xdr:row>
      <xdr:rowOff>32979</xdr:rowOff>
    </xdr:to>
    <xdr:cxnSp macro="">
      <xdr:nvCxnSpPr>
        <xdr:cNvPr id="280" name="直線コネクタ 279"/>
        <xdr:cNvCxnSpPr/>
      </xdr:nvCxnSpPr>
      <xdr:spPr>
        <a:xfrm>
          <a:off x="10388600" y="1477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82207</xdr:rowOff>
    </xdr:from>
    <xdr:ext cx="534377" cy="259045"/>
    <xdr:sp macro="" textlink="">
      <xdr:nvSpPr>
        <xdr:cNvPr id="281" name="【公営住宅】&#10;一人当たり面積最大値テキスト"/>
        <xdr:cNvSpPr txBox="1"/>
      </xdr:nvSpPr>
      <xdr:spPr>
        <a:xfrm>
          <a:off x="10515600" y="134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135530</xdr:rowOff>
    </xdr:from>
    <xdr:to>
      <xdr:col>55</xdr:col>
      <xdr:colOff>88900</xdr:colOff>
      <xdr:row>79</xdr:row>
      <xdr:rowOff>135530</xdr:rowOff>
    </xdr:to>
    <xdr:cxnSp macro="">
      <xdr:nvCxnSpPr>
        <xdr:cNvPr id="282" name="直線コネクタ 281"/>
        <xdr:cNvCxnSpPr/>
      </xdr:nvCxnSpPr>
      <xdr:spPr>
        <a:xfrm>
          <a:off x="10388600" y="1368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79021</xdr:rowOff>
    </xdr:from>
    <xdr:ext cx="469744" cy="259045"/>
    <xdr:sp macro="" textlink="">
      <xdr:nvSpPr>
        <xdr:cNvPr id="283" name="【公営住宅】&#10;一人当たり面積平均値テキスト"/>
        <xdr:cNvSpPr txBox="1"/>
      </xdr:nvSpPr>
      <xdr:spPr>
        <a:xfrm>
          <a:off x="10515600" y="14652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284" name="フローチャート: 判断 283"/>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101828</xdr:rowOff>
    </xdr:from>
    <xdr:to>
      <xdr:col>50</xdr:col>
      <xdr:colOff>165100</xdr:colOff>
      <xdr:row>86</xdr:row>
      <xdr:rowOff>31978</xdr:rowOff>
    </xdr:to>
    <xdr:sp macro="" textlink="">
      <xdr:nvSpPr>
        <xdr:cNvPr id="285" name="フローチャート: 判断 284"/>
        <xdr:cNvSpPr/>
      </xdr:nvSpPr>
      <xdr:spPr>
        <a:xfrm>
          <a:off x="9588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104023</xdr:rowOff>
    </xdr:from>
    <xdr:to>
      <xdr:col>46</xdr:col>
      <xdr:colOff>38100</xdr:colOff>
      <xdr:row>86</xdr:row>
      <xdr:rowOff>34173</xdr:rowOff>
    </xdr:to>
    <xdr:sp macro="" textlink="">
      <xdr:nvSpPr>
        <xdr:cNvPr id="286" name="フローチャート: 判断 285"/>
        <xdr:cNvSpPr/>
      </xdr:nvSpPr>
      <xdr:spPr>
        <a:xfrm>
          <a:off x="8699500" y="1467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104708</xdr:rowOff>
    </xdr:from>
    <xdr:to>
      <xdr:col>41</xdr:col>
      <xdr:colOff>101600</xdr:colOff>
      <xdr:row>86</xdr:row>
      <xdr:rowOff>34858</xdr:rowOff>
    </xdr:to>
    <xdr:sp macro="" textlink="">
      <xdr:nvSpPr>
        <xdr:cNvPr id="287" name="フローチャート: 判断 286"/>
        <xdr:cNvSpPr/>
      </xdr:nvSpPr>
      <xdr:spPr>
        <a:xfrm>
          <a:off x="7810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107635</xdr:rowOff>
    </xdr:from>
    <xdr:to>
      <xdr:col>36</xdr:col>
      <xdr:colOff>165100</xdr:colOff>
      <xdr:row>86</xdr:row>
      <xdr:rowOff>37785</xdr:rowOff>
    </xdr:to>
    <xdr:sp macro="" textlink="">
      <xdr:nvSpPr>
        <xdr:cNvPr id="288" name="フローチャート: 判断 287"/>
        <xdr:cNvSpPr/>
      </xdr:nvSpPr>
      <xdr:spPr>
        <a:xfrm>
          <a:off x="6921500" y="1468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9" name="テキスト ボックス 28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0" name="テキスト ボックス 28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1" name="テキスト ボックス 29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2" name="テキスト ボックス 29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3" name="テキスト ボックス 29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109829</xdr:rowOff>
    </xdr:from>
    <xdr:to>
      <xdr:col>41</xdr:col>
      <xdr:colOff>101600</xdr:colOff>
      <xdr:row>86</xdr:row>
      <xdr:rowOff>39979</xdr:rowOff>
    </xdr:to>
    <xdr:sp macro="" textlink="">
      <xdr:nvSpPr>
        <xdr:cNvPr id="294" name="楕円 293"/>
        <xdr:cNvSpPr/>
      </xdr:nvSpPr>
      <xdr:spPr>
        <a:xfrm>
          <a:off x="7810500" y="1468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48505</xdr:rowOff>
    </xdr:from>
    <xdr:ext cx="469744" cy="259045"/>
    <xdr:sp macro="" textlink="">
      <xdr:nvSpPr>
        <xdr:cNvPr id="295" name="n_1aveValue【公営住宅】&#10;一人当たり面積"/>
        <xdr:cNvSpPr txBox="1"/>
      </xdr:nvSpPr>
      <xdr:spPr>
        <a:xfrm>
          <a:off x="93917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50700</xdr:rowOff>
    </xdr:from>
    <xdr:ext cx="469744" cy="259045"/>
    <xdr:sp macro="" textlink="">
      <xdr:nvSpPr>
        <xdr:cNvPr id="296" name="n_2aveValue【公営住宅】&#10;一人当たり面積"/>
        <xdr:cNvSpPr txBox="1"/>
      </xdr:nvSpPr>
      <xdr:spPr>
        <a:xfrm>
          <a:off x="8515427" y="14452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51385</xdr:rowOff>
    </xdr:from>
    <xdr:ext cx="469744" cy="259045"/>
    <xdr:sp macro="" textlink="">
      <xdr:nvSpPr>
        <xdr:cNvPr id="297" name="n_3aveValue【公営住宅】&#10;一人当たり面積"/>
        <xdr:cNvSpPr txBox="1"/>
      </xdr:nvSpPr>
      <xdr:spPr>
        <a:xfrm>
          <a:off x="7626427" y="144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54312</xdr:rowOff>
    </xdr:from>
    <xdr:ext cx="469744" cy="259045"/>
    <xdr:sp macro="" textlink="">
      <xdr:nvSpPr>
        <xdr:cNvPr id="298" name="n_4aveValue【公営住宅】&#10;一人当たり面積"/>
        <xdr:cNvSpPr txBox="1"/>
      </xdr:nvSpPr>
      <xdr:spPr>
        <a:xfrm>
          <a:off x="6737427" y="144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31106</xdr:rowOff>
    </xdr:from>
    <xdr:ext cx="469744" cy="259045"/>
    <xdr:sp macro="" textlink="">
      <xdr:nvSpPr>
        <xdr:cNvPr id="299" name="n_3mainValue【公営住宅】&#10;一人当たり面積"/>
        <xdr:cNvSpPr txBox="1"/>
      </xdr:nvSpPr>
      <xdr:spPr>
        <a:xfrm>
          <a:off x="7626427" y="1477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0" name="正方形/長方形 29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1" name="正方形/長方形 30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2" name="正方形/長方形 30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3" name="正方形/長方形 30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4" name="正方形/長方形 30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5" name="正方形/長方形 30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6" name="正方形/長方形 30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7" name="正方形/長方形 30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8" name="正方形/長方形 30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9" name="正方形/長方形 30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0" name="正方形/長方形 30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1" name="正方形/長方形 31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2" name="正方形/長方形 31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3" name="正方形/長方形 31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4" name="正方形/長方形 31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5" name="正方形/長方形 31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6" name="正方形/長方形 31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7" name="正方形/長方形 31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8" name="正方形/長方形 31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9" name="正方形/長方形 31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0" name="正方形/長方形 31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1" name="正方形/長方形 32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2" name="正方形/長方形 32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3" name="正方形/長方形 32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4" name="テキスト ボックス 32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5" name="直線コネクタ 32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26" name="テキスト ボックス 32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7" name="直線コネクタ 32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28" name="テキスト ボックス 327"/>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9" name="直線コネクタ 32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0" name="テキスト ボックス 32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1" name="直線コネクタ 33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2" name="テキスト ボックス 33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3" name="直線コネクタ 33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4" name="テキスト ボックス 33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5" name="直線コネクタ 33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36" name="テキスト ボックス 33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7" name="直線コネクタ 33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38" name="テキスト ボックス 337"/>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xdr:rowOff>
    </xdr:from>
    <xdr:to>
      <xdr:col>85</xdr:col>
      <xdr:colOff>126364</xdr:colOff>
      <xdr:row>42</xdr:row>
      <xdr:rowOff>38100</xdr:rowOff>
    </xdr:to>
    <xdr:cxnSp macro="">
      <xdr:nvCxnSpPr>
        <xdr:cNvPr id="340" name="直線コネクタ 339"/>
        <xdr:cNvCxnSpPr/>
      </xdr:nvCxnSpPr>
      <xdr:spPr>
        <a:xfrm flipV="1">
          <a:off x="16318864" y="5663565"/>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41"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42" name="直線コネクタ 341"/>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123842</xdr:rowOff>
    </xdr:from>
    <xdr:ext cx="405111" cy="259045"/>
    <xdr:sp macro="" textlink="">
      <xdr:nvSpPr>
        <xdr:cNvPr id="343" name="【認定こども園・幼稚園・保育所】&#10;有形固定資産減価償却率最大値テキスト"/>
        <xdr:cNvSpPr txBox="1"/>
      </xdr:nvSpPr>
      <xdr:spPr>
        <a:xfrm>
          <a:off x="16357600" y="5438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xdr:rowOff>
    </xdr:from>
    <xdr:to>
      <xdr:col>86</xdr:col>
      <xdr:colOff>25400</xdr:colOff>
      <xdr:row>33</xdr:row>
      <xdr:rowOff>5715</xdr:rowOff>
    </xdr:to>
    <xdr:cxnSp macro="">
      <xdr:nvCxnSpPr>
        <xdr:cNvPr id="344" name="直線コネクタ 343"/>
        <xdr:cNvCxnSpPr/>
      </xdr:nvCxnSpPr>
      <xdr:spPr>
        <a:xfrm>
          <a:off x="16230600" y="56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28592</xdr:rowOff>
    </xdr:from>
    <xdr:ext cx="405111" cy="259045"/>
    <xdr:sp macro="" textlink="">
      <xdr:nvSpPr>
        <xdr:cNvPr id="345" name="【認定こども園・幼稚園・保育所】&#10;有形固定資産減価償却率平均値テキスト"/>
        <xdr:cNvSpPr txBox="1"/>
      </xdr:nvSpPr>
      <xdr:spPr>
        <a:xfrm>
          <a:off x="16357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346" name="フローチャート: 判断 345"/>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10160</xdr:rowOff>
    </xdr:from>
    <xdr:to>
      <xdr:col>81</xdr:col>
      <xdr:colOff>101600</xdr:colOff>
      <xdr:row>37</xdr:row>
      <xdr:rowOff>111760</xdr:rowOff>
    </xdr:to>
    <xdr:sp macro="" textlink="">
      <xdr:nvSpPr>
        <xdr:cNvPr id="347" name="フローチャート: 判断 346"/>
        <xdr:cNvSpPr/>
      </xdr:nvSpPr>
      <xdr:spPr>
        <a:xfrm>
          <a:off x="15430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348" name="フローチャート: 判断 347"/>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80645</xdr:rowOff>
    </xdr:from>
    <xdr:to>
      <xdr:col>72</xdr:col>
      <xdr:colOff>38100</xdr:colOff>
      <xdr:row>38</xdr:row>
      <xdr:rowOff>10795</xdr:rowOff>
    </xdr:to>
    <xdr:sp macro="" textlink="">
      <xdr:nvSpPr>
        <xdr:cNvPr id="349" name="フローチャート: 判断 348"/>
        <xdr:cNvSpPr/>
      </xdr:nvSpPr>
      <xdr:spPr>
        <a:xfrm>
          <a:off x="13652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101600</xdr:rowOff>
    </xdr:from>
    <xdr:to>
      <xdr:col>67</xdr:col>
      <xdr:colOff>101600</xdr:colOff>
      <xdr:row>38</xdr:row>
      <xdr:rowOff>31750</xdr:rowOff>
    </xdr:to>
    <xdr:sp macro="" textlink="">
      <xdr:nvSpPr>
        <xdr:cNvPr id="350" name="フローチャート: 判断 349"/>
        <xdr:cNvSpPr/>
      </xdr:nvSpPr>
      <xdr:spPr>
        <a:xfrm>
          <a:off x="12763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1" name="テキスト ボックス 35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2" name="テキスト ボックス 35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3" name="テキスト ボックス 35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4" name="テキスト ボックス 35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5" name="テキスト ボックス 35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53975</xdr:rowOff>
    </xdr:from>
    <xdr:to>
      <xdr:col>72</xdr:col>
      <xdr:colOff>38100</xdr:colOff>
      <xdr:row>36</xdr:row>
      <xdr:rowOff>155575</xdr:rowOff>
    </xdr:to>
    <xdr:sp macro="" textlink="">
      <xdr:nvSpPr>
        <xdr:cNvPr id="356" name="楕円 355"/>
        <xdr:cNvSpPr/>
      </xdr:nvSpPr>
      <xdr:spPr>
        <a:xfrm>
          <a:off x="13652500" y="622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128287</xdr:rowOff>
    </xdr:from>
    <xdr:ext cx="405111" cy="259045"/>
    <xdr:sp macro="" textlink="">
      <xdr:nvSpPr>
        <xdr:cNvPr id="357" name="n_1aveValue【認定こども園・幼稚園・保育所】&#10;有形固定資産減価償却率"/>
        <xdr:cNvSpPr txBox="1"/>
      </xdr:nvSpPr>
      <xdr:spPr>
        <a:xfrm>
          <a:off x="152660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156862</xdr:rowOff>
    </xdr:from>
    <xdr:ext cx="405111" cy="259045"/>
    <xdr:sp macro="" textlink="">
      <xdr:nvSpPr>
        <xdr:cNvPr id="358" name="n_2aveValue【認定こども園・幼稚園・保育所】&#10;有形固定資産減価償却率"/>
        <xdr:cNvSpPr txBox="1"/>
      </xdr:nvSpPr>
      <xdr:spPr>
        <a:xfrm>
          <a:off x="14389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1922</xdr:rowOff>
    </xdr:from>
    <xdr:ext cx="405111" cy="259045"/>
    <xdr:sp macro="" textlink="">
      <xdr:nvSpPr>
        <xdr:cNvPr id="359" name="n_3aveValue【認定こども園・幼稚園・保育所】&#10;有形固定資産減価償却率"/>
        <xdr:cNvSpPr txBox="1"/>
      </xdr:nvSpPr>
      <xdr:spPr>
        <a:xfrm>
          <a:off x="13500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48277</xdr:rowOff>
    </xdr:from>
    <xdr:ext cx="405111" cy="259045"/>
    <xdr:sp macro="" textlink="">
      <xdr:nvSpPr>
        <xdr:cNvPr id="360" name="n_4aveValue【認定こども園・幼稚園・保育所】&#10;有形固定資産減価償却率"/>
        <xdr:cNvSpPr txBox="1"/>
      </xdr:nvSpPr>
      <xdr:spPr>
        <a:xfrm>
          <a:off x="12611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652</xdr:rowOff>
    </xdr:from>
    <xdr:ext cx="405111" cy="259045"/>
    <xdr:sp macro="" textlink="">
      <xdr:nvSpPr>
        <xdr:cNvPr id="361" name="n_3mainValue【認定こども園・幼稚園・保育所】&#10;有形固定資産減価償却率"/>
        <xdr:cNvSpPr txBox="1"/>
      </xdr:nvSpPr>
      <xdr:spPr>
        <a:xfrm>
          <a:off x="13500744" y="600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2" name="正方形/長方形 36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3" name="正方形/長方形 36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4" name="正方形/長方形 36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5" name="正方形/長方形 36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6" name="正方形/長方形 36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7" name="正方形/長方形 36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8" name="正方形/長方形 36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9" name="正方形/長方形 36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0" name="テキスト ボックス 36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1" name="直線コネクタ 37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72" name="直線コネクタ 37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73" name="テキスト ボックス 37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74" name="直線コネクタ 37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75" name="テキスト ボックス 37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6" name="直線コネクタ 37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77" name="テキスト ボックス 37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8" name="直線コネクタ 37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9" name="テキスト ボックス 37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0" name="直線コネクタ 37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1" name="テキスト ボックス 38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119634</xdr:rowOff>
    </xdr:to>
    <xdr:cxnSp macro="">
      <xdr:nvCxnSpPr>
        <xdr:cNvPr id="383" name="直線コネクタ 382"/>
        <xdr:cNvCxnSpPr/>
      </xdr:nvCxnSpPr>
      <xdr:spPr>
        <a:xfrm flipV="1">
          <a:off x="22160864" y="587349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384"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385" name="直線コネクタ 384"/>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386" name="【認定こども園・幼稚園・保育所】&#10;一人当たり面積最大値テキスト"/>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387" name="直線コネクタ 386"/>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166133</xdr:rowOff>
    </xdr:from>
    <xdr:ext cx="469744" cy="259045"/>
    <xdr:sp macro="" textlink="">
      <xdr:nvSpPr>
        <xdr:cNvPr id="388" name="【認定こども園・幼稚園・保育所】&#10;一人当たり面積平均値テキスト"/>
        <xdr:cNvSpPr txBox="1"/>
      </xdr:nvSpPr>
      <xdr:spPr>
        <a:xfrm>
          <a:off x="22199600" y="6681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16256</xdr:rowOff>
    </xdr:from>
    <xdr:to>
      <xdr:col>116</xdr:col>
      <xdr:colOff>114300</xdr:colOff>
      <xdr:row>39</xdr:row>
      <xdr:rowOff>117856</xdr:rowOff>
    </xdr:to>
    <xdr:sp macro="" textlink="">
      <xdr:nvSpPr>
        <xdr:cNvPr id="389" name="フローチャート: 判断 388"/>
        <xdr:cNvSpPr/>
      </xdr:nvSpPr>
      <xdr:spPr>
        <a:xfrm>
          <a:off x="221107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390" name="フローチャート: 判断 389"/>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2540</xdr:rowOff>
    </xdr:from>
    <xdr:to>
      <xdr:col>107</xdr:col>
      <xdr:colOff>101600</xdr:colOff>
      <xdr:row>39</xdr:row>
      <xdr:rowOff>104140</xdr:rowOff>
    </xdr:to>
    <xdr:sp macro="" textlink="">
      <xdr:nvSpPr>
        <xdr:cNvPr id="391" name="フローチャート: 判断 390"/>
        <xdr:cNvSpPr/>
      </xdr:nvSpPr>
      <xdr:spPr>
        <a:xfrm>
          <a:off x="20383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392" name="フローチャート: 判断 391"/>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13970</xdr:rowOff>
    </xdr:from>
    <xdr:to>
      <xdr:col>98</xdr:col>
      <xdr:colOff>38100</xdr:colOff>
      <xdr:row>39</xdr:row>
      <xdr:rowOff>115570</xdr:rowOff>
    </xdr:to>
    <xdr:sp macro="" textlink="">
      <xdr:nvSpPr>
        <xdr:cNvPr id="393" name="フローチャート: 判断 392"/>
        <xdr:cNvSpPr/>
      </xdr:nvSpPr>
      <xdr:spPr>
        <a:xfrm>
          <a:off x="18605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4" name="テキスト ボックス 39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5" name="テキスト ボックス 39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6" name="テキスト ボックス 39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7" name="テキスト ボックス 39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8" name="テキスト ボックス 39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73406</xdr:rowOff>
    </xdr:from>
    <xdr:to>
      <xdr:col>102</xdr:col>
      <xdr:colOff>165100</xdr:colOff>
      <xdr:row>40</xdr:row>
      <xdr:rowOff>3556</xdr:rowOff>
    </xdr:to>
    <xdr:sp macro="" textlink="">
      <xdr:nvSpPr>
        <xdr:cNvPr id="399" name="楕円 398"/>
        <xdr:cNvSpPr/>
      </xdr:nvSpPr>
      <xdr:spPr>
        <a:xfrm>
          <a:off x="19494500" y="675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122953</xdr:rowOff>
    </xdr:from>
    <xdr:ext cx="469744" cy="259045"/>
    <xdr:sp macro="" textlink="">
      <xdr:nvSpPr>
        <xdr:cNvPr id="400" name="n_1aveValue【認定こども園・幼稚園・保育所】&#10;一人当たり面積"/>
        <xdr:cNvSpPr txBox="1"/>
      </xdr:nvSpPr>
      <xdr:spPr>
        <a:xfrm>
          <a:off x="210757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120667</xdr:rowOff>
    </xdr:from>
    <xdr:ext cx="469744" cy="259045"/>
    <xdr:sp macro="" textlink="">
      <xdr:nvSpPr>
        <xdr:cNvPr id="401" name="n_2aveValue【認定こども園・幼稚園・保育所】&#10;一人当たり面積"/>
        <xdr:cNvSpPr txBox="1"/>
      </xdr:nvSpPr>
      <xdr:spPr>
        <a:xfrm>
          <a:off x="20199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141241</xdr:rowOff>
    </xdr:from>
    <xdr:ext cx="469744" cy="259045"/>
    <xdr:sp macro="" textlink="">
      <xdr:nvSpPr>
        <xdr:cNvPr id="402" name="n_3aveValue【認定こども園・幼稚園・保育所】&#10;一人当たり面積"/>
        <xdr:cNvSpPr txBox="1"/>
      </xdr:nvSpPr>
      <xdr:spPr>
        <a:xfrm>
          <a:off x="19310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132097</xdr:rowOff>
    </xdr:from>
    <xdr:ext cx="469744" cy="259045"/>
    <xdr:sp macro="" textlink="">
      <xdr:nvSpPr>
        <xdr:cNvPr id="403" name="n_4aveValue【認定こども園・幼稚園・保育所】&#10;一人当たり面積"/>
        <xdr:cNvSpPr txBox="1"/>
      </xdr:nvSpPr>
      <xdr:spPr>
        <a:xfrm>
          <a:off x="18421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166133</xdr:rowOff>
    </xdr:from>
    <xdr:ext cx="469744" cy="259045"/>
    <xdr:sp macro="" textlink="">
      <xdr:nvSpPr>
        <xdr:cNvPr id="404" name="n_3mainValue【認定こども園・幼稚園・保育所】&#10;一人当たり面積"/>
        <xdr:cNvSpPr txBox="1"/>
      </xdr:nvSpPr>
      <xdr:spPr>
        <a:xfrm>
          <a:off x="19310427" y="685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5" name="正方形/長方形 4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6" name="正方形/長方形 4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7" name="正方形/長方形 4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8" name="正方形/長方形 4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9" name="正方形/長方形 4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0" name="正方形/長方形 4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1" name="正方形/長方形 4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2" name="正方形/長方形 4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3" name="テキスト ボックス 4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4" name="直線コネクタ 4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5" name="テキスト ボックス 41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6" name="直線コネクタ 41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17" name="テキスト ボックス 416"/>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8" name="直線コネクタ 41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9" name="テキスト ボックス 41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0" name="直線コネクタ 41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1" name="テキスト ボックス 42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2" name="直線コネクタ 42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3" name="テキスト ボックス 42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4" name="直線コネクタ 42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5" name="テキスト ボックス 42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6" name="直線コネクタ 4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27" name="テキスト ボックス 426"/>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139065</xdr:rowOff>
    </xdr:from>
    <xdr:to>
      <xdr:col>85</xdr:col>
      <xdr:colOff>126364</xdr:colOff>
      <xdr:row>63</xdr:row>
      <xdr:rowOff>26670</xdr:rowOff>
    </xdr:to>
    <xdr:cxnSp macro="">
      <xdr:nvCxnSpPr>
        <xdr:cNvPr id="429" name="直線コネクタ 428"/>
        <xdr:cNvCxnSpPr/>
      </xdr:nvCxnSpPr>
      <xdr:spPr>
        <a:xfrm flipV="1">
          <a:off x="16318864" y="9740265"/>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30497</xdr:rowOff>
    </xdr:from>
    <xdr:ext cx="405111" cy="259045"/>
    <xdr:sp macro="" textlink="">
      <xdr:nvSpPr>
        <xdr:cNvPr id="430" name="【学校施設】&#10;有形固定資産減価償却率最小値テキスト"/>
        <xdr:cNvSpPr txBox="1"/>
      </xdr:nvSpPr>
      <xdr:spPr>
        <a:xfrm>
          <a:off x="16357600"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26670</xdr:rowOff>
    </xdr:from>
    <xdr:to>
      <xdr:col>86</xdr:col>
      <xdr:colOff>25400</xdr:colOff>
      <xdr:row>63</xdr:row>
      <xdr:rowOff>26670</xdr:rowOff>
    </xdr:to>
    <xdr:cxnSp macro="">
      <xdr:nvCxnSpPr>
        <xdr:cNvPr id="431" name="直線コネクタ 430"/>
        <xdr:cNvCxnSpPr/>
      </xdr:nvCxnSpPr>
      <xdr:spPr>
        <a:xfrm>
          <a:off x="16230600" y="1082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85742</xdr:rowOff>
    </xdr:from>
    <xdr:ext cx="405111" cy="259045"/>
    <xdr:sp macro="" textlink="">
      <xdr:nvSpPr>
        <xdr:cNvPr id="432" name="【学校施設】&#10;有形固定資産減価償却率最大値テキスト"/>
        <xdr:cNvSpPr txBox="1"/>
      </xdr:nvSpPr>
      <xdr:spPr>
        <a:xfrm>
          <a:off x="16357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139065</xdr:rowOff>
    </xdr:from>
    <xdr:to>
      <xdr:col>86</xdr:col>
      <xdr:colOff>25400</xdr:colOff>
      <xdr:row>56</xdr:row>
      <xdr:rowOff>139065</xdr:rowOff>
    </xdr:to>
    <xdr:cxnSp macro="">
      <xdr:nvCxnSpPr>
        <xdr:cNvPr id="433" name="直線コネクタ 432"/>
        <xdr:cNvCxnSpPr/>
      </xdr:nvCxnSpPr>
      <xdr:spPr>
        <a:xfrm>
          <a:off x="16230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121937</xdr:rowOff>
    </xdr:from>
    <xdr:ext cx="405111" cy="259045"/>
    <xdr:sp macro="" textlink="">
      <xdr:nvSpPr>
        <xdr:cNvPr id="434" name="【学校施設】&#10;有形固定資産減価償却率平均値テキスト"/>
        <xdr:cNvSpPr txBox="1"/>
      </xdr:nvSpPr>
      <xdr:spPr>
        <a:xfrm>
          <a:off x="16357600" y="1023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435" name="フローチャート: 判断 434"/>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436" name="フローチャート: 判断 435"/>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122555</xdr:rowOff>
    </xdr:from>
    <xdr:to>
      <xdr:col>76</xdr:col>
      <xdr:colOff>165100</xdr:colOff>
      <xdr:row>60</xdr:row>
      <xdr:rowOff>52705</xdr:rowOff>
    </xdr:to>
    <xdr:sp macro="" textlink="">
      <xdr:nvSpPr>
        <xdr:cNvPr id="437" name="フローチャート: 判断 436"/>
        <xdr:cNvSpPr/>
      </xdr:nvSpPr>
      <xdr:spPr>
        <a:xfrm>
          <a:off x="14541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111125</xdr:rowOff>
    </xdr:from>
    <xdr:to>
      <xdr:col>72</xdr:col>
      <xdr:colOff>38100</xdr:colOff>
      <xdr:row>60</xdr:row>
      <xdr:rowOff>41275</xdr:rowOff>
    </xdr:to>
    <xdr:sp macro="" textlink="">
      <xdr:nvSpPr>
        <xdr:cNvPr id="438" name="フローチャート: 判断 437"/>
        <xdr:cNvSpPr/>
      </xdr:nvSpPr>
      <xdr:spPr>
        <a:xfrm>
          <a:off x="13652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88265</xdr:rowOff>
    </xdr:from>
    <xdr:to>
      <xdr:col>67</xdr:col>
      <xdr:colOff>101600</xdr:colOff>
      <xdr:row>60</xdr:row>
      <xdr:rowOff>18415</xdr:rowOff>
    </xdr:to>
    <xdr:sp macro="" textlink="">
      <xdr:nvSpPr>
        <xdr:cNvPr id="439" name="フローチャート: 判断 438"/>
        <xdr:cNvSpPr/>
      </xdr:nvSpPr>
      <xdr:spPr>
        <a:xfrm>
          <a:off x="12763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0" name="テキスト ボックス 4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1" name="テキスト ボックス 4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2" name="テキスト ボックス 4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3" name="テキスト ボックス 4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4" name="テキスト ボックス 4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61</xdr:row>
      <xdr:rowOff>15875</xdr:rowOff>
    </xdr:from>
    <xdr:to>
      <xdr:col>72</xdr:col>
      <xdr:colOff>38100</xdr:colOff>
      <xdr:row>61</xdr:row>
      <xdr:rowOff>117475</xdr:rowOff>
    </xdr:to>
    <xdr:sp macro="" textlink="">
      <xdr:nvSpPr>
        <xdr:cNvPr id="445" name="楕円 444"/>
        <xdr:cNvSpPr/>
      </xdr:nvSpPr>
      <xdr:spPr>
        <a:xfrm>
          <a:off x="13652500" y="1047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74947</xdr:rowOff>
    </xdr:from>
    <xdr:ext cx="405111" cy="259045"/>
    <xdr:sp macro="" textlink="">
      <xdr:nvSpPr>
        <xdr:cNvPr id="446" name="n_1aveValue【学校施設】&#10;有形固定資産減価償却率"/>
        <xdr:cNvSpPr txBox="1"/>
      </xdr:nvSpPr>
      <xdr:spPr>
        <a:xfrm>
          <a:off x="152660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69232</xdr:rowOff>
    </xdr:from>
    <xdr:ext cx="405111" cy="259045"/>
    <xdr:sp macro="" textlink="">
      <xdr:nvSpPr>
        <xdr:cNvPr id="447" name="n_2aveValue【学校施設】&#10;有形固定資産減価償却率"/>
        <xdr:cNvSpPr txBox="1"/>
      </xdr:nvSpPr>
      <xdr:spPr>
        <a:xfrm>
          <a:off x="14389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57802</xdr:rowOff>
    </xdr:from>
    <xdr:ext cx="405111" cy="259045"/>
    <xdr:sp macro="" textlink="">
      <xdr:nvSpPr>
        <xdr:cNvPr id="448" name="n_3aveValue【学校施設】&#10;有形固定資産減価償却率"/>
        <xdr:cNvSpPr txBox="1"/>
      </xdr:nvSpPr>
      <xdr:spPr>
        <a:xfrm>
          <a:off x="135007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34942</xdr:rowOff>
    </xdr:from>
    <xdr:ext cx="405111" cy="259045"/>
    <xdr:sp macro="" textlink="">
      <xdr:nvSpPr>
        <xdr:cNvPr id="449" name="n_4aveValue【学校施設】&#10;有形固定資産減価償却率"/>
        <xdr:cNvSpPr txBox="1"/>
      </xdr:nvSpPr>
      <xdr:spPr>
        <a:xfrm>
          <a:off x="1261174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108602</xdr:rowOff>
    </xdr:from>
    <xdr:ext cx="405111" cy="259045"/>
    <xdr:sp macro="" textlink="">
      <xdr:nvSpPr>
        <xdr:cNvPr id="450" name="n_3mainValue【学校施設】&#10;有形固定資産減価償却率"/>
        <xdr:cNvSpPr txBox="1"/>
      </xdr:nvSpPr>
      <xdr:spPr>
        <a:xfrm>
          <a:off x="13500744" y="1056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1" name="正方形/長方形 45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2" name="正方形/長方形 45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3" name="正方形/長方形 45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4" name="正方形/長方形 45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5" name="正方形/長方形 45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6" name="正方形/長方形 45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7" name="正方形/長方形 45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8" name="正方形/長方形 45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9" name="テキスト ボックス 45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0" name="直線コネクタ 45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61" name="直線コネクタ 46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2" name="テキスト ボックス 46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3" name="直線コネクタ 46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4" name="テキスト ボックス 46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5" name="直線コネクタ 46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6" name="テキスト ボックス 46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7" name="直線コネクタ 46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8" name="テキスト ボックス 46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9" name="直線コネクタ 46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70" name="テキスト ボックス 46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1" name="直線コネクタ 47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72" name="テキスト ボックス 47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78486</xdr:rowOff>
    </xdr:from>
    <xdr:to>
      <xdr:col>116</xdr:col>
      <xdr:colOff>62864</xdr:colOff>
      <xdr:row>62</xdr:row>
      <xdr:rowOff>169735</xdr:rowOff>
    </xdr:to>
    <xdr:cxnSp macro="">
      <xdr:nvCxnSpPr>
        <xdr:cNvPr id="474" name="直線コネクタ 473"/>
        <xdr:cNvCxnSpPr/>
      </xdr:nvCxnSpPr>
      <xdr:spPr>
        <a:xfrm flipV="1">
          <a:off x="22160864" y="9679686"/>
          <a:ext cx="0" cy="1119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2112</xdr:rowOff>
    </xdr:from>
    <xdr:ext cx="469744" cy="259045"/>
    <xdr:sp macro="" textlink="">
      <xdr:nvSpPr>
        <xdr:cNvPr id="475" name="【学校施設】&#10;一人当たり面積最小値テキスト"/>
        <xdr:cNvSpPr txBox="1"/>
      </xdr:nvSpPr>
      <xdr:spPr>
        <a:xfrm>
          <a:off x="22199600" y="108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169735</xdr:rowOff>
    </xdr:from>
    <xdr:to>
      <xdr:col>116</xdr:col>
      <xdr:colOff>152400</xdr:colOff>
      <xdr:row>62</xdr:row>
      <xdr:rowOff>169735</xdr:rowOff>
    </xdr:to>
    <xdr:cxnSp macro="">
      <xdr:nvCxnSpPr>
        <xdr:cNvPr id="476" name="直線コネクタ 475"/>
        <xdr:cNvCxnSpPr/>
      </xdr:nvCxnSpPr>
      <xdr:spPr>
        <a:xfrm>
          <a:off x="22072600" y="1079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25163</xdr:rowOff>
    </xdr:from>
    <xdr:ext cx="469744" cy="259045"/>
    <xdr:sp macro="" textlink="">
      <xdr:nvSpPr>
        <xdr:cNvPr id="477" name="【学校施設】&#10;一人当たり面積最大値テキスト"/>
        <xdr:cNvSpPr txBox="1"/>
      </xdr:nvSpPr>
      <xdr:spPr>
        <a:xfrm>
          <a:off x="22199600" y="945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78486</xdr:rowOff>
    </xdr:from>
    <xdr:to>
      <xdr:col>116</xdr:col>
      <xdr:colOff>152400</xdr:colOff>
      <xdr:row>56</xdr:row>
      <xdr:rowOff>78486</xdr:rowOff>
    </xdr:to>
    <xdr:cxnSp macro="">
      <xdr:nvCxnSpPr>
        <xdr:cNvPr id="478" name="直線コネクタ 477"/>
        <xdr:cNvCxnSpPr/>
      </xdr:nvCxnSpPr>
      <xdr:spPr>
        <a:xfrm>
          <a:off x="22072600" y="967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82313</xdr:rowOff>
    </xdr:from>
    <xdr:ext cx="469744" cy="259045"/>
    <xdr:sp macro="" textlink="">
      <xdr:nvSpPr>
        <xdr:cNvPr id="479" name="【学校施設】&#10;一人当たり面積平均値テキスト"/>
        <xdr:cNvSpPr txBox="1"/>
      </xdr:nvSpPr>
      <xdr:spPr>
        <a:xfrm>
          <a:off x="22199600" y="10540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103886</xdr:rowOff>
    </xdr:from>
    <xdr:to>
      <xdr:col>116</xdr:col>
      <xdr:colOff>114300</xdr:colOff>
      <xdr:row>62</xdr:row>
      <xdr:rowOff>34036</xdr:rowOff>
    </xdr:to>
    <xdr:sp macro="" textlink="">
      <xdr:nvSpPr>
        <xdr:cNvPr id="480" name="フローチャート: 判断 479"/>
        <xdr:cNvSpPr/>
      </xdr:nvSpPr>
      <xdr:spPr>
        <a:xfrm>
          <a:off x="22110700" y="105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106172</xdr:rowOff>
    </xdr:from>
    <xdr:to>
      <xdr:col>112</xdr:col>
      <xdr:colOff>38100</xdr:colOff>
      <xdr:row>62</xdr:row>
      <xdr:rowOff>36322</xdr:rowOff>
    </xdr:to>
    <xdr:sp macro="" textlink="">
      <xdr:nvSpPr>
        <xdr:cNvPr id="481" name="フローチャート: 判断 480"/>
        <xdr:cNvSpPr/>
      </xdr:nvSpPr>
      <xdr:spPr>
        <a:xfrm>
          <a:off x="21272500" y="1056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85979</xdr:rowOff>
    </xdr:from>
    <xdr:to>
      <xdr:col>107</xdr:col>
      <xdr:colOff>101600</xdr:colOff>
      <xdr:row>62</xdr:row>
      <xdr:rowOff>16129</xdr:rowOff>
    </xdr:to>
    <xdr:sp macro="" textlink="">
      <xdr:nvSpPr>
        <xdr:cNvPr id="482" name="フローチャート: 判断 481"/>
        <xdr:cNvSpPr/>
      </xdr:nvSpPr>
      <xdr:spPr>
        <a:xfrm>
          <a:off x="20383500" y="1054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107124</xdr:rowOff>
    </xdr:from>
    <xdr:to>
      <xdr:col>102</xdr:col>
      <xdr:colOff>165100</xdr:colOff>
      <xdr:row>62</xdr:row>
      <xdr:rowOff>37274</xdr:rowOff>
    </xdr:to>
    <xdr:sp macro="" textlink="">
      <xdr:nvSpPr>
        <xdr:cNvPr id="483" name="フローチャート: 判断 482"/>
        <xdr:cNvSpPr/>
      </xdr:nvSpPr>
      <xdr:spPr>
        <a:xfrm>
          <a:off x="19494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95885</xdr:rowOff>
    </xdr:from>
    <xdr:to>
      <xdr:col>98</xdr:col>
      <xdr:colOff>38100</xdr:colOff>
      <xdr:row>62</xdr:row>
      <xdr:rowOff>26035</xdr:rowOff>
    </xdr:to>
    <xdr:sp macro="" textlink="">
      <xdr:nvSpPr>
        <xdr:cNvPr id="484" name="フローチャート: 判断 483"/>
        <xdr:cNvSpPr/>
      </xdr:nvSpPr>
      <xdr:spPr>
        <a:xfrm>
          <a:off x="18605500" y="1055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5" name="テキスト ボックス 48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6" name="テキスト ボックス 48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7" name="テキスト ボックス 48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8" name="テキスト ボックス 48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9" name="テキスト ボックス 48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61</xdr:row>
      <xdr:rowOff>21019</xdr:rowOff>
    </xdr:from>
    <xdr:to>
      <xdr:col>102</xdr:col>
      <xdr:colOff>165100</xdr:colOff>
      <xdr:row>61</xdr:row>
      <xdr:rowOff>122619</xdr:rowOff>
    </xdr:to>
    <xdr:sp macro="" textlink="">
      <xdr:nvSpPr>
        <xdr:cNvPr id="490" name="楕円 489"/>
        <xdr:cNvSpPr/>
      </xdr:nvSpPr>
      <xdr:spPr>
        <a:xfrm>
          <a:off x="19494500" y="1047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52849</xdr:rowOff>
    </xdr:from>
    <xdr:ext cx="469744" cy="259045"/>
    <xdr:sp macro="" textlink="">
      <xdr:nvSpPr>
        <xdr:cNvPr id="491" name="n_1aveValue【学校施設】&#10;一人当たり面積"/>
        <xdr:cNvSpPr txBox="1"/>
      </xdr:nvSpPr>
      <xdr:spPr>
        <a:xfrm>
          <a:off x="21075727" y="10339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32656</xdr:rowOff>
    </xdr:from>
    <xdr:ext cx="469744" cy="259045"/>
    <xdr:sp macro="" textlink="">
      <xdr:nvSpPr>
        <xdr:cNvPr id="492" name="n_2aveValue【学校施設】&#10;一人当たり面積"/>
        <xdr:cNvSpPr txBox="1"/>
      </xdr:nvSpPr>
      <xdr:spPr>
        <a:xfrm>
          <a:off x="20199427" y="1031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28401</xdr:rowOff>
    </xdr:from>
    <xdr:ext cx="469744" cy="259045"/>
    <xdr:sp macro="" textlink="">
      <xdr:nvSpPr>
        <xdr:cNvPr id="493" name="n_3aveValue【学校施設】&#10;一人当たり面積"/>
        <xdr:cNvSpPr txBox="1"/>
      </xdr:nvSpPr>
      <xdr:spPr>
        <a:xfrm>
          <a:off x="19310427" y="1065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42562</xdr:rowOff>
    </xdr:from>
    <xdr:ext cx="469744" cy="259045"/>
    <xdr:sp macro="" textlink="">
      <xdr:nvSpPr>
        <xdr:cNvPr id="494" name="n_4aveValue【学校施設】&#10;一人当たり面積"/>
        <xdr:cNvSpPr txBox="1"/>
      </xdr:nvSpPr>
      <xdr:spPr>
        <a:xfrm>
          <a:off x="18421427" y="1032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139146</xdr:rowOff>
    </xdr:from>
    <xdr:ext cx="469744" cy="259045"/>
    <xdr:sp macro="" textlink="">
      <xdr:nvSpPr>
        <xdr:cNvPr id="495" name="n_3mainValue【学校施設】&#10;一人当たり面積"/>
        <xdr:cNvSpPr txBox="1"/>
      </xdr:nvSpPr>
      <xdr:spPr>
        <a:xfrm>
          <a:off x="19310427" y="10254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6" name="正方形/長方形 49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7" name="正方形/長方形 49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8" name="正方形/長方形 49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9" name="正方形/長方形 49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0" name="正方形/長方形 49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1" name="正方形/長方形 50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2" name="正方形/長方形 50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3" name="正方形/長方形 50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4" name="テキスト ボックス 50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5" name="直線コネクタ 50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06" name="テキスト ボックス 50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07" name="直線コネクタ 50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08" name="テキスト ボックス 50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9" name="直線コネクタ 50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10" name="テキスト ボックス 50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11" name="直線コネクタ 51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2" name="テキスト ボックス 51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3" name="直線コネクタ 51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4" name="テキスト ボックス 51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5" name="直線コネクタ 51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6" name="テキスト ボックス 51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7" name="直線コネクタ 51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18" name="テキスト ボックス 51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9" name="直線コネクタ 51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25037</xdr:rowOff>
    </xdr:from>
    <xdr:to>
      <xdr:col>85</xdr:col>
      <xdr:colOff>126364</xdr:colOff>
      <xdr:row>86</xdr:row>
      <xdr:rowOff>168729</xdr:rowOff>
    </xdr:to>
    <xdr:cxnSp macro="">
      <xdr:nvCxnSpPr>
        <xdr:cNvPr id="521" name="直線コネクタ 520"/>
        <xdr:cNvCxnSpPr/>
      </xdr:nvCxnSpPr>
      <xdr:spPr>
        <a:xfrm flipV="1">
          <a:off x="16318864" y="13398137"/>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22"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23" name="直線コネクタ 52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143164</xdr:rowOff>
    </xdr:from>
    <xdr:ext cx="340478" cy="259045"/>
    <xdr:sp macro="" textlink="">
      <xdr:nvSpPr>
        <xdr:cNvPr id="524" name="【児童館】&#10;有形固定資産減価償却率最大値テキスト"/>
        <xdr:cNvSpPr txBox="1"/>
      </xdr:nvSpPr>
      <xdr:spPr>
        <a:xfrm>
          <a:off x="16357600" y="1317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25037</xdr:rowOff>
    </xdr:from>
    <xdr:to>
      <xdr:col>86</xdr:col>
      <xdr:colOff>25400</xdr:colOff>
      <xdr:row>78</xdr:row>
      <xdr:rowOff>25037</xdr:rowOff>
    </xdr:to>
    <xdr:cxnSp macro="">
      <xdr:nvCxnSpPr>
        <xdr:cNvPr id="525" name="直線コネクタ 524"/>
        <xdr:cNvCxnSpPr/>
      </xdr:nvCxnSpPr>
      <xdr:spPr>
        <a:xfrm>
          <a:off x="16230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34307</xdr:rowOff>
    </xdr:from>
    <xdr:ext cx="405111" cy="259045"/>
    <xdr:sp macro="" textlink="">
      <xdr:nvSpPr>
        <xdr:cNvPr id="526" name="【児童館】&#10;有形固定資産減価償却率平均値テキスト"/>
        <xdr:cNvSpPr txBox="1"/>
      </xdr:nvSpPr>
      <xdr:spPr>
        <a:xfrm>
          <a:off x="16357600" y="1409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527" name="フローチャート: 判断 526"/>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528" name="フローチャート: 判断 527"/>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95069</xdr:rowOff>
    </xdr:from>
    <xdr:to>
      <xdr:col>76</xdr:col>
      <xdr:colOff>165100</xdr:colOff>
      <xdr:row>83</xdr:row>
      <xdr:rowOff>25219</xdr:rowOff>
    </xdr:to>
    <xdr:sp macro="" textlink="">
      <xdr:nvSpPr>
        <xdr:cNvPr id="529" name="フローチャート: 判断 528"/>
        <xdr:cNvSpPr/>
      </xdr:nvSpPr>
      <xdr:spPr>
        <a:xfrm>
          <a:off x="14541500" y="141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60779</xdr:rowOff>
    </xdr:from>
    <xdr:to>
      <xdr:col>72</xdr:col>
      <xdr:colOff>38100</xdr:colOff>
      <xdr:row>82</xdr:row>
      <xdr:rowOff>162379</xdr:rowOff>
    </xdr:to>
    <xdr:sp macro="" textlink="">
      <xdr:nvSpPr>
        <xdr:cNvPr id="530" name="フローチャート: 判断 529"/>
        <xdr:cNvSpPr/>
      </xdr:nvSpPr>
      <xdr:spPr>
        <a:xfrm>
          <a:off x="13652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119562</xdr:rowOff>
    </xdr:from>
    <xdr:to>
      <xdr:col>67</xdr:col>
      <xdr:colOff>101600</xdr:colOff>
      <xdr:row>82</xdr:row>
      <xdr:rowOff>49712</xdr:rowOff>
    </xdr:to>
    <xdr:sp macro="" textlink="">
      <xdr:nvSpPr>
        <xdr:cNvPr id="531" name="フローチャート: 判断 530"/>
        <xdr:cNvSpPr/>
      </xdr:nvSpPr>
      <xdr:spPr>
        <a:xfrm>
          <a:off x="12763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2" name="テキスト ボックス 53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3" name="テキスト ボックス 53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4" name="テキスト ボックス 53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5" name="テキスト ボックス 53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6" name="テキスト ボックス 53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85</xdr:row>
      <xdr:rowOff>83638</xdr:rowOff>
    </xdr:from>
    <xdr:to>
      <xdr:col>72</xdr:col>
      <xdr:colOff>38100</xdr:colOff>
      <xdr:row>86</xdr:row>
      <xdr:rowOff>13788</xdr:rowOff>
    </xdr:to>
    <xdr:sp macro="" textlink="">
      <xdr:nvSpPr>
        <xdr:cNvPr id="537" name="楕円 536"/>
        <xdr:cNvSpPr/>
      </xdr:nvSpPr>
      <xdr:spPr>
        <a:xfrm>
          <a:off x="13652500" y="1465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31948</xdr:rowOff>
    </xdr:from>
    <xdr:ext cx="405111" cy="259045"/>
    <xdr:sp macro="" textlink="">
      <xdr:nvSpPr>
        <xdr:cNvPr id="538" name="n_1aveValue【児童館】&#10;有形固定資産減価償却率"/>
        <xdr:cNvSpPr txBox="1"/>
      </xdr:nvSpPr>
      <xdr:spPr>
        <a:xfrm>
          <a:off x="152660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41746</xdr:rowOff>
    </xdr:from>
    <xdr:ext cx="405111" cy="259045"/>
    <xdr:sp macro="" textlink="">
      <xdr:nvSpPr>
        <xdr:cNvPr id="539" name="n_2aveValue【児童館】&#10;有形固定資産減価償却率"/>
        <xdr:cNvSpPr txBox="1"/>
      </xdr:nvSpPr>
      <xdr:spPr>
        <a:xfrm>
          <a:off x="14389744" y="1392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7456</xdr:rowOff>
    </xdr:from>
    <xdr:ext cx="405111" cy="259045"/>
    <xdr:sp macro="" textlink="">
      <xdr:nvSpPr>
        <xdr:cNvPr id="540" name="n_3aveValue【児童館】&#10;有形固定資産減価償却率"/>
        <xdr:cNvSpPr txBox="1"/>
      </xdr:nvSpPr>
      <xdr:spPr>
        <a:xfrm>
          <a:off x="13500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66239</xdr:rowOff>
    </xdr:from>
    <xdr:ext cx="405111" cy="259045"/>
    <xdr:sp macro="" textlink="">
      <xdr:nvSpPr>
        <xdr:cNvPr id="541" name="n_4aveValue【児童館】&#10;有形固定資産減価償却率"/>
        <xdr:cNvSpPr txBox="1"/>
      </xdr:nvSpPr>
      <xdr:spPr>
        <a:xfrm>
          <a:off x="12611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4915</xdr:rowOff>
    </xdr:from>
    <xdr:ext cx="405111" cy="259045"/>
    <xdr:sp macro="" textlink="">
      <xdr:nvSpPr>
        <xdr:cNvPr id="542" name="n_3mainValue【児童館】&#10;有形固定資産減価償却率"/>
        <xdr:cNvSpPr txBox="1"/>
      </xdr:nvSpPr>
      <xdr:spPr>
        <a:xfrm>
          <a:off x="13500744" y="1474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3" name="正方形/長方形 54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4" name="正方形/長方形 54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5" name="正方形/長方形 54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6" name="正方形/長方形 54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7" name="正方形/長方形 54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8" name="正方形/長方形 54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9" name="正方形/長方形 54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0" name="正方形/長方形 54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51" name="テキスト ボックス 55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2" name="直線コネクタ 55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53" name="直線コネクタ 55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54" name="テキスト ボックス 55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55" name="直線コネクタ 55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56" name="テキスト ボックス 55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57" name="直線コネクタ 55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58" name="テキスト ボックス 55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59" name="直線コネクタ 55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60" name="テキスト ボックス 55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1" name="直線コネクタ 56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2" name="テキスト ボックス 56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140970</xdr:rowOff>
    </xdr:from>
    <xdr:to>
      <xdr:col>116</xdr:col>
      <xdr:colOff>62864</xdr:colOff>
      <xdr:row>86</xdr:row>
      <xdr:rowOff>19813</xdr:rowOff>
    </xdr:to>
    <xdr:cxnSp macro="">
      <xdr:nvCxnSpPr>
        <xdr:cNvPr id="564" name="直線コネクタ 563"/>
        <xdr:cNvCxnSpPr/>
      </xdr:nvCxnSpPr>
      <xdr:spPr>
        <a:xfrm flipV="1">
          <a:off x="22160864" y="13685520"/>
          <a:ext cx="0" cy="1078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565" name="【児童館】&#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566" name="直線コネクタ 565"/>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87647</xdr:rowOff>
    </xdr:from>
    <xdr:ext cx="469744" cy="259045"/>
    <xdr:sp macro="" textlink="">
      <xdr:nvSpPr>
        <xdr:cNvPr id="567" name="【児童館】&#10;一人当たり面積最大値テキスト"/>
        <xdr:cNvSpPr txBox="1"/>
      </xdr:nvSpPr>
      <xdr:spPr>
        <a:xfrm>
          <a:off x="22199600" y="1346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140970</xdr:rowOff>
    </xdr:from>
    <xdr:to>
      <xdr:col>116</xdr:col>
      <xdr:colOff>152400</xdr:colOff>
      <xdr:row>79</xdr:row>
      <xdr:rowOff>140970</xdr:rowOff>
    </xdr:to>
    <xdr:cxnSp macro="">
      <xdr:nvCxnSpPr>
        <xdr:cNvPr id="568" name="直線コネクタ 567"/>
        <xdr:cNvCxnSpPr/>
      </xdr:nvCxnSpPr>
      <xdr:spPr>
        <a:xfrm>
          <a:off x="22072600" y="1368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162323</xdr:rowOff>
    </xdr:from>
    <xdr:ext cx="469744" cy="259045"/>
    <xdr:sp macro="" textlink="">
      <xdr:nvSpPr>
        <xdr:cNvPr id="569" name="【児童館】&#10;一人当たり面積平均値テキスト"/>
        <xdr:cNvSpPr txBox="1"/>
      </xdr:nvSpPr>
      <xdr:spPr>
        <a:xfrm>
          <a:off x="22199600" y="145641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12446</xdr:rowOff>
    </xdr:from>
    <xdr:to>
      <xdr:col>116</xdr:col>
      <xdr:colOff>114300</xdr:colOff>
      <xdr:row>85</xdr:row>
      <xdr:rowOff>114046</xdr:rowOff>
    </xdr:to>
    <xdr:sp macro="" textlink="">
      <xdr:nvSpPr>
        <xdr:cNvPr id="570" name="フローチャート: 判断 569"/>
        <xdr:cNvSpPr/>
      </xdr:nvSpPr>
      <xdr:spPr>
        <a:xfrm>
          <a:off x="221107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21589</xdr:rowOff>
    </xdr:from>
    <xdr:to>
      <xdr:col>112</xdr:col>
      <xdr:colOff>38100</xdr:colOff>
      <xdr:row>85</xdr:row>
      <xdr:rowOff>123189</xdr:rowOff>
    </xdr:to>
    <xdr:sp macro="" textlink="">
      <xdr:nvSpPr>
        <xdr:cNvPr id="571" name="フローチャート: 判断 570"/>
        <xdr:cNvSpPr/>
      </xdr:nvSpPr>
      <xdr:spPr>
        <a:xfrm>
          <a:off x="21272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21589</xdr:rowOff>
    </xdr:from>
    <xdr:to>
      <xdr:col>107</xdr:col>
      <xdr:colOff>101600</xdr:colOff>
      <xdr:row>85</xdr:row>
      <xdr:rowOff>123189</xdr:rowOff>
    </xdr:to>
    <xdr:sp macro="" textlink="">
      <xdr:nvSpPr>
        <xdr:cNvPr id="572" name="フローチャート: 判断 571"/>
        <xdr:cNvSpPr/>
      </xdr:nvSpPr>
      <xdr:spPr>
        <a:xfrm>
          <a:off x="20383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30735</xdr:rowOff>
    </xdr:from>
    <xdr:to>
      <xdr:col>102</xdr:col>
      <xdr:colOff>165100</xdr:colOff>
      <xdr:row>85</xdr:row>
      <xdr:rowOff>132335</xdr:rowOff>
    </xdr:to>
    <xdr:sp macro="" textlink="">
      <xdr:nvSpPr>
        <xdr:cNvPr id="573" name="フローチャート: 判断 572"/>
        <xdr:cNvSpPr/>
      </xdr:nvSpPr>
      <xdr:spPr>
        <a:xfrm>
          <a:off x="19494500" y="1460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21589</xdr:rowOff>
    </xdr:from>
    <xdr:to>
      <xdr:col>98</xdr:col>
      <xdr:colOff>38100</xdr:colOff>
      <xdr:row>85</xdr:row>
      <xdr:rowOff>123189</xdr:rowOff>
    </xdr:to>
    <xdr:sp macro="" textlink="">
      <xdr:nvSpPr>
        <xdr:cNvPr id="574" name="フローチャート: 判断 573"/>
        <xdr:cNvSpPr/>
      </xdr:nvSpPr>
      <xdr:spPr>
        <a:xfrm>
          <a:off x="18605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5" name="テキスト ボックス 57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6" name="テキスト ボックス 57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7" name="テキスト ボックス 57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8" name="テキスト ボックス 57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9" name="テキスト ボックス 57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19304</xdr:rowOff>
    </xdr:from>
    <xdr:to>
      <xdr:col>102</xdr:col>
      <xdr:colOff>165100</xdr:colOff>
      <xdr:row>84</xdr:row>
      <xdr:rowOff>120904</xdr:rowOff>
    </xdr:to>
    <xdr:sp macro="" textlink="">
      <xdr:nvSpPr>
        <xdr:cNvPr id="580" name="楕円 579"/>
        <xdr:cNvSpPr/>
      </xdr:nvSpPr>
      <xdr:spPr>
        <a:xfrm>
          <a:off x="19494500" y="1442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139716</xdr:rowOff>
    </xdr:from>
    <xdr:ext cx="469744" cy="259045"/>
    <xdr:sp macro="" textlink="">
      <xdr:nvSpPr>
        <xdr:cNvPr id="581" name="n_1aveValue【児童館】&#10;一人当たり面積"/>
        <xdr:cNvSpPr txBox="1"/>
      </xdr:nvSpPr>
      <xdr:spPr>
        <a:xfrm>
          <a:off x="210757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139716</xdr:rowOff>
    </xdr:from>
    <xdr:ext cx="469744" cy="259045"/>
    <xdr:sp macro="" textlink="">
      <xdr:nvSpPr>
        <xdr:cNvPr id="582" name="n_2aveValue【児童館】&#10;一人当たり面積"/>
        <xdr:cNvSpPr txBox="1"/>
      </xdr:nvSpPr>
      <xdr:spPr>
        <a:xfrm>
          <a:off x="20199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123462</xdr:rowOff>
    </xdr:from>
    <xdr:ext cx="469744" cy="259045"/>
    <xdr:sp macro="" textlink="">
      <xdr:nvSpPr>
        <xdr:cNvPr id="583" name="n_3aveValue【児童館】&#10;一人当たり面積"/>
        <xdr:cNvSpPr txBox="1"/>
      </xdr:nvSpPr>
      <xdr:spPr>
        <a:xfrm>
          <a:off x="193104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139716</xdr:rowOff>
    </xdr:from>
    <xdr:ext cx="469744" cy="259045"/>
    <xdr:sp macro="" textlink="">
      <xdr:nvSpPr>
        <xdr:cNvPr id="584" name="n_4aveValue【児童館】&#10;一人当たり面積"/>
        <xdr:cNvSpPr txBox="1"/>
      </xdr:nvSpPr>
      <xdr:spPr>
        <a:xfrm>
          <a:off x="18421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137431</xdr:rowOff>
    </xdr:from>
    <xdr:ext cx="469744" cy="259045"/>
    <xdr:sp macro="" textlink="">
      <xdr:nvSpPr>
        <xdr:cNvPr id="585" name="n_3mainValue【児童館】&#10;一人当たり面積"/>
        <xdr:cNvSpPr txBox="1"/>
      </xdr:nvSpPr>
      <xdr:spPr>
        <a:xfrm>
          <a:off x="19310427" y="1419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6" name="正方形/長方形 58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7" name="正方形/長方形 58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8" name="正方形/長方形 58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9" name="正方形/長方形 58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0" name="正方形/長方形 58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1" name="正方形/長方形 59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2" name="正方形/長方形 59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3" name="正方形/長方形 59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4" name="テキスト ボックス 59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5" name="直線コネクタ 59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96" name="テキスト ボックス 59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97" name="直線コネクタ 59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98" name="テキスト ボックス 597"/>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9" name="直線コネクタ 59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0" name="テキスト ボックス 59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1" name="直線コネクタ 60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2" name="テキスト ボックス 60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3" name="直線コネクタ 60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4" name="テキスト ボックス 60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5" name="直線コネクタ 60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6" name="テキスト ボックス 60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7" name="直線コネクタ 60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08" name="テキスト ボックス 607"/>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9" name="直線コネクタ 60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109</xdr:row>
      <xdr:rowOff>35379</xdr:rowOff>
    </xdr:to>
    <xdr:cxnSp macro="">
      <xdr:nvCxnSpPr>
        <xdr:cNvPr id="611" name="直線コネクタ 610"/>
        <xdr:cNvCxnSpPr/>
      </xdr:nvCxnSpPr>
      <xdr:spPr>
        <a:xfrm flipV="1">
          <a:off x="16318864" y="172946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12"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13" name="直線コネクタ 612"/>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614" name="【公民館】&#10;有形固定資産減価償却率最大値テキスト"/>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615" name="直線コネクタ 614"/>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72407</xdr:rowOff>
    </xdr:from>
    <xdr:ext cx="405111" cy="259045"/>
    <xdr:sp macro="" textlink="">
      <xdr:nvSpPr>
        <xdr:cNvPr id="616" name="【公民館】&#10;有形固定資産減価償却率平均値テキスト"/>
        <xdr:cNvSpPr txBox="1"/>
      </xdr:nvSpPr>
      <xdr:spPr>
        <a:xfrm>
          <a:off x="16357600" y="18074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93980</xdr:rowOff>
    </xdr:from>
    <xdr:to>
      <xdr:col>85</xdr:col>
      <xdr:colOff>177800</xdr:colOff>
      <xdr:row>106</xdr:row>
      <xdr:rowOff>24130</xdr:rowOff>
    </xdr:to>
    <xdr:sp macro="" textlink="">
      <xdr:nvSpPr>
        <xdr:cNvPr id="617" name="フローチャート: 判断 616"/>
        <xdr:cNvSpPr/>
      </xdr:nvSpPr>
      <xdr:spPr>
        <a:xfrm>
          <a:off x="16268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85816</xdr:rowOff>
    </xdr:from>
    <xdr:to>
      <xdr:col>81</xdr:col>
      <xdr:colOff>101600</xdr:colOff>
      <xdr:row>106</xdr:row>
      <xdr:rowOff>15966</xdr:rowOff>
    </xdr:to>
    <xdr:sp macro="" textlink="">
      <xdr:nvSpPr>
        <xdr:cNvPr id="618" name="フローチャート: 判断 617"/>
        <xdr:cNvSpPr/>
      </xdr:nvSpPr>
      <xdr:spPr>
        <a:xfrm>
          <a:off x="154305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95613</xdr:rowOff>
    </xdr:from>
    <xdr:to>
      <xdr:col>76</xdr:col>
      <xdr:colOff>165100</xdr:colOff>
      <xdr:row>106</xdr:row>
      <xdr:rowOff>25763</xdr:rowOff>
    </xdr:to>
    <xdr:sp macro="" textlink="">
      <xdr:nvSpPr>
        <xdr:cNvPr id="619" name="フローチャート: 判断 618"/>
        <xdr:cNvSpPr/>
      </xdr:nvSpPr>
      <xdr:spPr>
        <a:xfrm>
          <a:off x="14541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72752</xdr:rowOff>
    </xdr:from>
    <xdr:to>
      <xdr:col>72</xdr:col>
      <xdr:colOff>38100</xdr:colOff>
      <xdr:row>106</xdr:row>
      <xdr:rowOff>2902</xdr:rowOff>
    </xdr:to>
    <xdr:sp macro="" textlink="">
      <xdr:nvSpPr>
        <xdr:cNvPr id="620" name="フローチャート: 判断 619"/>
        <xdr:cNvSpPr/>
      </xdr:nvSpPr>
      <xdr:spPr>
        <a:xfrm>
          <a:off x="1365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74386</xdr:rowOff>
    </xdr:from>
    <xdr:to>
      <xdr:col>67</xdr:col>
      <xdr:colOff>101600</xdr:colOff>
      <xdr:row>106</xdr:row>
      <xdr:rowOff>4536</xdr:rowOff>
    </xdr:to>
    <xdr:sp macro="" textlink="">
      <xdr:nvSpPr>
        <xdr:cNvPr id="621" name="フローチャート: 判断 620"/>
        <xdr:cNvSpPr/>
      </xdr:nvSpPr>
      <xdr:spPr>
        <a:xfrm>
          <a:off x="12763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2" name="テキスト ボックス 62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3" name="テキスト ボックス 62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4" name="テキスト ボックス 62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5" name="テキスト ボックス 62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6" name="テキスト ボックス 62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106</xdr:row>
      <xdr:rowOff>61323</xdr:rowOff>
    </xdr:from>
    <xdr:to>
      <xdr:col>72</xdr:col>
      <xdr:colOff>38100</xdr:colOff>
      <xdr:row>106</xdr:row>
      <xdr:rowOff>162923</xdr:rowOff>
    </xdr:to>
    <xdr:sp macro="" textlink="">
      <xdr:nvSpPr>
        <xdr:cNvPr id="627" name="楕円 626"/>
        <xdr:cNvSpPr/>
      </xdr:nvSpPr>
      <xdr:spPr>
        <a:xfrm>
          <a:off x="13652500" y="1823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32493</xdr:rowOff>
    </xdr:from>
    <xdr:ext cx="405111" cy="259045"/>
    <xdr:sp macro="" textlink="">
      <xdr:nvSpPr>
        <xdr:cNvPr id="628" name="n_1aveValue【公民館】&#10;有形固定資産減価償却率"/>
        <xdr:cNvSpPr txBox="1"/>
      </xdr:nvSpPr>
      <xdr:spPr>
        <a:xfrm>
          <a:off x="15266044" y="1786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42290</xdr:rowOff>
    </xdr:from>
    <xdr:ext cx="405111" cy="259045"/>
    <xdr:sp macro="" textlink="">
      <xdr:nvSpPr>
        <xdr:cNvPr id="629" name="n_2aveValue【公民館】&#10;有形固定資産減価償却率"/>
        <xdr:cNvSpPr txBox="1"/>
      </xdr:nvSpPr>
      <xdr:spPr>
        <a:xfrm>
          <a:off x="14389744" y="1787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19429</xdr:rowOff>
    </xdr:from>
    <xdr:ext cx="405111" cy="259045"/>
    <xdr:sp macro="" textlink="">
      <xdr:nvSpPr>
        <xdr:cNvPr id="630" name="n_3aveValue【公民館】&#10;有形固定資産減価償却率"/>
        <xdr:cNvSpPr txBox="1"/>
      </xdr:nvSpPr>
      <xdr:spPr>
        <a:xfrm>
          <a:off x="13500744" y="1785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21063</xdr:rowOff>
    </xdr:from>
    <xdr:ext cx="405111" cy="259045"/>
    <xdr:sp macro="" textlink="">
      <xdr:nvSpPr>
        <xdr:cNvPr id="631" name="n_4aveValue【公民館】&#10;有形固定資産減価償却率"/>
        <xdr:cNvSpPr txBox="1"/>
      </xdr:nvSpPr>
      <xdr:spPr>
        <a:xfrm>
          <a:off x="12611744" y="1785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154050</xdr:rowOff>
    </xdr:from>
    <xdr:ext cx="405111" cy="259045"/>
    <xdr:sp macro="" textlink="">
      <xdr:nvSpPr>
        <xdr:cNvPr id="632" name="n_3mainValue【公民館】&#10;有形固定資産減価償却率"/>
        <xdr:cNvSpPr txBox="1"/>
      </xdr:nvSpPr>
      <xdr:spPr>
        <a:xfrm>
          <a:off x="13500744" y="1832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3" name="正方形/長方形 63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4" name="正方形/長方形 63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5" name="正方形/長方形 63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6" name="正方形/長方形 63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7" name="正方形/長方形 63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8" name="正方形/長方形 63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9" name="正方形/長方形 63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0" name="正方形/長方形 63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1" name="テキスト ボックス 64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2" name="直線コネクタ 64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43" name="直線コネクタ 64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44" name="テキスト ボックス 64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45" name="直線コネクタ 64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46" name="テキスト ボックス 64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47" name="直線コネクタ 64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48" name="テキスト ボックス 64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49" name="直線コネクタ 64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50" name="テキスト ボックス 64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51" name="直線コネクタ 65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52" name="テキスト ボックス 65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53" name="直線コネクタ 65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54" name="テキスト ボックス 65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5" name="直線コネクタ 65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6" name="テキスト ボックス 65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71301</xdr:rowOff>
    </xdr:from>
    <xdr:to>
      <xdr:col>116</xdr:col>
      <xdr:colOff>62864</xdr:colOff>
      <xdr:row>109</xdr:row>
      <xdr:rowOff>20682</xdr:rowOff>
    </xdr:to>
    <xdr:cxnSp macro="">
      <xdr:nvCxnSpPr>
        <xdr:cNvPr id="658" name="直線コネクタ 657"/>
        <xdr:cNvCxnSpPr/>
      </xdr:nvCxnSpPr>
      <xdr:spPr>
        <a:xfrm flipV="1">
          <a:off x="22160864" y="17216301"/>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659" name="【公民館】&#10;一人当たり面積最小値テキスト"/>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660" name="直線コネクタ 659"/>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17978</xdr:rowOff>
    </xdr:from>
    <xdr:ext cx="469744" cy="259045"/>
    <xdr:sp macro="" textlink="">
      <xdr:nvSpPr>
        <xdr:cNvPr id="661" name="【公民館】&#10;一人当たり面積最大値テキスト"/>
        <xdr:cNvSpPr txBox="1"/>
      </xdr:nvSpPr>
      <xdr:spPr>
        <a:xfrm>
          <a:off x="22199600" y="1699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71301</xdr:rowOff>
    </xdr:from>
    <xdr:to>
      <xdr:col>116</xdr:col>
      <xdr:colOff>152400</xdr:colOff>
      <xdr:row>100</xdr:row>
      <xdr:rowOff>71301</xdr:rowOff>
    </xdr:to>
    <xdr:cxnSp macro="">
      <xdr:nvCxnSpPr>
        <xdr:cNvPr id="662" name="直線コネクタ 661"/>
        <xdr:cNvCxnSpPr/>
      </xdr:nvCxnSpPr>
      <xdr:spPr>
        <a:xfrm>
          <a:off x="22072600" y="1721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118127</xdr:rowOff>
    </xdr:from>
    <xdr:ext cx="469744" cy="259045"/>
    <xdr:sp macro="" textlink="">
      <xdr:nvSpPr>
        <xdr:cNvPr id="663" name="【公民館】&#10;一人当たり面積平均値テキスト"/>
        <xdr:cNvSpPr txBox="1"/>
      </xdr:nvSpPr>
      <xdr:spPr>
        <a:xfrm>
          <a:off x="22199600" y="1829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664" name="フローチャート: 判断 663"/>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147864</xdr:rowOff>
    </xdr:from>
    <xdr:to>
      <xdr:col>112</xdr:col>
      <xdr:colOff>38100</xdr:colOff>
      <xdr:row>107</xdr:row>
      <xdr:rowOff>78014</xdr:rowOff>
    </xdr:to>
    <xdr:sp macro="" textlink="">
      <xdr:nvSpPr>
        <xdr:cNvPr id="665" name="フローチャート: 判断 664"/>
        <xdr:cNvSpPr/>
      </xdr:nvSpPr>
      <xdr:spPr>
        <a:xfrm>
          <a:off x="21272500" y="1832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666" name="フローチャート: 判断 665"/>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667" name="フローチャート: 判断 666"/>
        <xdr:cNvSpPr/>
      </xdr:nvSpPr>
      <xdr:spPr>
        <a:xfrm>
          <a:off x="19494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10705</xdr:rowOff>
    </xdr:from>
    <xdr:to>
      <xdr:col>98</xdr:col>
      <xdr:colOff>38100</xdr:colOff>
      <xdr:row>107</xdr:row>
      <xdr:rowOff>112305</xdr:rowOff>
    </xdr:to>
    <xdr:sp macro="" textlink="">
      <xdr:nvSpPr>
        <xdr:cNvPr id="668" name="フローチャート: 判断 667"/>
        <xdr:cNvSpPr/>
      </xdr:nvSpPr>
      <xdr:spPr>
        <a:xfrm>
          <a:off x="18605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9" name="テキスト ボックス 66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0" name="テキスト ボックス 66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1" name="テキスト ボックス 67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2" name="テキスト ボックス 67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3" name="テキスト ボックス 67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105</xdr:row>
      <xdr:rowOff>49893</xdr:rowOff>
    </xdr:from>
    <xdr:to>
      <xdr:col>102</xdr:col>
      <xdr:colOff>165100</xdr:colOff>
      <xdr:row>105</xdr:row>
      <xdr:rowOff>151493</xdr:rowOff>
    </xdr:to>
    <xdr:sp macro="" textlink="">
      <xdr:nvSpPr>
        <xdr:cNvPr id="674" name="楕円 673"/>
        <xdr:cNvSpPr/>
      </xdr:nvSpPr>
      <xdr:spPr>
        <a:xfrm>
          <a:off x="194945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94541</xdr:rowOff>
    </xdr:from>
    <xdr:ext cx="469744" cy="259045"/>
    <xdr:sp macro="" textlink="">
      <xdr:nvSpPr>
        <xdr:cNvPr id="675" name="n_1aveValue【公民館】&#10;一人当たり面積"/>
        <xdr:cNvSpPr txBox="1"/>
      </xdr:nvSpPr>
      <xdr:spPr>
        <a:xfrm>
          <a:off x="21075727" y="1809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97807</xdr:rowOff>
    </xdr:from>
    <xdr:ext cx="469744" cy="259045"/>
    <xdr:sp macro="" textlink="">
      <xdr:nvSpPr>
        <xdr:cNvPr id="676" name="n_2aveValue【公民館】&#10;一人当たり面積"/>
        <xdr:cNvSpPr txBox="1"/>
      </xdr:nvSpPr>
      <xdr:spPr>
        <a:xfrm>
          <a:off x="20199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83838</xdr:rowOff>
    </xdr:from>
    <xdr:ext cx="469744" cy="259045"/>
    <xdr:sp macro="" textlink="">
      <xdr:nvSpPr>
        <xdr:cNvPr id="677" name="n_3aveValue【公民館】&#10;一人当たり面積"/>
        <xdr:cNvSpPr txBox="1"/>
      </xdr:nvSpPr>
      <xdr:spPr>
        <a:xfrm>
          <a:off x="19310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128832</xdr:rowOff>
    </xdr:from>
    <xdr:ext cx="469744" cy="259045"/>
    <xdr:sp macro="" textlink="">
      <xdr:nvSpPr>
        <xdr:cNvPr id="678" name="n_4aveValue【公民館】&#10;一人当たり面積"/>
        <xdr:cNvSpPr txBox="1"/>
      </xdr:nvSpPr>
      <xdr:spPr>
        <a:xfrm>
          <a:off x="18421427" y="1813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168020</xdr:rowOff>
    </xdr:from>
    <xdr:ext cx="469744" cy="259045"/>
    <xdr:sp macro="" textlink="">
      <xdr:nvSpPr>
        <xdr:cNvPr id="679" name="n_3mainValue【公民館】&#10;一人当たり面積"/>
        <xdr:cNvSpPr txBox="1"/>
      </xdr:nvSpPr>
      <xdr:spPr>
        <a:xfrm>
          <a:off x="19310427" y="1782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0" name="正方形/長方形 67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1" name="正方形/長方形 68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2" name="テキスト ボックス 68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学校施設や児童館は類似団体と比較して減価償却率が高い水準となっている。児童館は昭和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年建築のものを始め、築年数が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以上経過している施設が多いため、小学校の統合と合わせて更新を検討する必要がある。小中学校の統合は段階的に行い、校舎は原則現行の校舎を改修して使用することとしているため今後もこの水準が続くことが予想され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橋りょう・トンネルは計画的に更新が図られており、特に近年は市内で最大の橋りょうの修繕工事を行っているため、減価償却率は低くなるものと見込まれる。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公民館は旧町来の施設のため類似団体と比べて減価償却率は高くなっている。今後は、集約化を図りながらの更新が必要となっている。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道路は、類似団体に比べて、減価償却率が低くなっているものの、総体的に道路の舗装の劣化が顕在化しており、トンネルは古いもので昭和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年に整備していることから今後維持修繕費が嵩むものと懸念される。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年度以降の数値はデータ未整理のため記載なし。</a:t>
          </a:r>
          <a:endPar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秋田県北秋田市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31,475
31,306
1,152.76
25,017,578
24,316,049
550,135
13,574,017
26,254,983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74.2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76200</xdr:rowOff>
    </xdr:to>
    <xdr:cxnSp macro="">
      <xdr:nvCxnSpPr>
        <xdr:cNvPr id="73" name="直線コネクタ 72"/>
        <xdr:cNvCxnSpPr/>
      </xdr:nvCxnSpPr>
      <xdr:spPr>
        <a:xfrm flipV="1">
          <a:off x="4634865" y="953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76" name="【体育館・プール】&#10;有形固定資産減価償却率最大値テキスト"/>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77" name="直線コネクタ 76"/>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148607</xdr:rowOff>
    </xdr:from>
    <xdr:ext cx="405111" cy="259045"/>
    <xdr:sp macro="" textlink="">
      <xdr:nvSpPr>
        <xdr:cNvPr id="78" name="【体育館・プール】&#10;有形固定資産減価償却率平均値テキスト"/>
        <xdr:cNvSpPr txBox="1"/>
      </xdr:nvSpPr>
      <xdr:spPr>
        <a:xfrm>
          <a:off x="467360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79" name="フローチャート: 判断 78"/>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80" name="フローチャート: 判断 79"/>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135890</xdr:rowOff>
    </xdr:from>
    <xdr:to>
      <xdr:col>15</xdr:col>
      <xdr:colOff>101600</xdr:colOff>
      <xdr:row>60</xdr:row>
      <xdr:rowOff>66040</xdr:rowOff>
    </xdr:to>
    <xdr:sp macro="" textlink="">
      <xdr:nvSpPr>
        <xdr:cNvPr id="81" name="フローチャート: 判断 80"/>
        <xdr:cNvSpPr/>
      </xdr:nvSpPr>
      <xdr:spPr>
        <a:xfrm>
          <a:off x="2857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118745</xdr:rowOff>
    </xdr:from>
    <xdr:to>
      <xdr:col>10</xdr:col>
      <xdr:colOff>165100</xdr:colOff>
      <xdr:row>60</xdr:row>
      <xdr:rowOff>48895</xdr:rowOff>
    </xdr:to>
    <xdr:sp macro="" textlink="">
      <xdr:nvSpPr>
        <xdr:cNvPr id="82" name="フローチャート: 判断 81"/>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48260</xdr:rowOff>
    </xdr:from>
    <xdr:to>
      <xdr:col>6</xdr:col>
      <xdr:colOff>38100</xdr:colOff>
      <xdr:row>59</xdr:row>
      <xdr:rowOff>149860</xdr:rowOff>
    </xdr:to>
    <xdr:sp macro="" textlink="">
      <xdr:nvSpPr>
        <xdr:cNvPr id="83" name="フローチャート: 判断 82"/>
        <xdr:cNvSpPr/>
      </xdr:nvSpPr>
      <xdr:spPr>
        <a:xfrm>
          <a:off x="10795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118745</xdr:rowOff>
    </xdr:from>
    <xdr:to>
      <xdr:col>10</xdr:col>
      <xdr:colOff>165100</xdr:colOff>
      <xdr:row>59</xdr:row>
      <xdr:rowOff>48895</xdr:rowOff>
    </xdr:to>
    <xdr:sp macro="" textlink="">
      <xdr:nvSpPr>
        <xdr:cNvPr id="89" name="楕円 88"/>
        <xdr:cNvSpPr/>
      </xdr:nvSpPr>
      <xdr:spPr>
        <a:xfrm>
          <a:off x="1968500" y="1006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101617</xdr:rowOff>
    </xdr:from>
    <xdr:ext cx="405111" cy="259045"/>
    <xdr:sp macro="" textlink="">
      <xdr:nvSpPr>
        <xdr:cNvPr id="90" name="n_1aveValue【体育館・プール】&#10;有形固定資産減価償却率"/>
        <xdr:cNvSpPr txBox="1"/>
      </xdr:nvSpPr>
      <xdr:spPr>
        <a:xfrm>
          <a:off x="3582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82567</xdr:rowOff>
    </xdr:from>
    <xdr:ext cx="405111" cy="259045"/>
    <xdr:sp macro="" textlink="">
      <xdr:nvSpPr>
        <xdr:cNvPr id="91" name="n_2aveValue【体育館・プール】&#10;有形固定資産減価償却率"/>
        <xdr:cNvSpPr txBox="1"/>
      </xdr:nvSpPr>
      <xdr:spPr>
        <a:xfrm>
          <a:off x="27057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40022</xdr:rowOff>
    </xdr:from>
    <xdr:ext cx="405111" cy="259045"/>
    <xdr:sp macro="" textlink="">
      <xdr:nvSpPr>
        <xdr:cNvPr id="92" name="n_3aveValue【体育館・プール】&#10;有形固定資産減価償却率"/>
        <xdr:cNvSpPr txBox="1"/>
      </xdr:nvSpPr>
      <xdr:spPr>
        <a:xfrm>
          <a:off x="18167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166387</xdr:rowOff>
    </xdr:from>
    <xdr:ext cx="405111" cy="259045"/>
    <xdr:sp macro="" textlink="">
      <xdr:nvSpPr>
        <xdr:cNvPr id="93" name="n_4aveValue【体育館・プール】&#10;有形固定資産減価償却率"/>
        <xdr:cNvSpPr txBox="1"/>
      </xdr:nvSpPr>
      <xdr:spPr>
        <a:xfrm>
          <a:off x="927744"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65422</xdr:rowOff>
    </xdr:from>
    <xdr:ext cx="405111" cy="259045"/>
    <xdr:sp macro="" textlink="">
      <xdr:nvSpPr>
        <xdr:cNvPr id="94" name="n_3mainValue【体育館・プール】&#10;有形固定資産減価償却率"/>
        <xdr:cNvSpPr txBox="1"/>
      </xdr:nvSpPr>
      <xdr:spPr>
        <a:xfrm>
          <a:off x="1816744" y="983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5" name="正方形/長方形 9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6" name="正方形/長方形 9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7" name="正方形/長方形 9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8" name="正方形/長方形 9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9" name="正方形/長方形 9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0" name="正方形/長方形 9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1" name="正方形/長方形 10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2" name="正方形/長方形 10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3" name="テキスト ボックス 10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4" name="直線コネクタ 10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05" name="直線コネクタ 10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06" name="テキスト ボックス 10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07" name="直線コネクタ 10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08" name="テキスト ボックス 10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09" name="直線コネクタ 10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10" name="テキスト ボックス 10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11" name="直線コネクタ 11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12" name="テキスト ボックス 11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3" name="直線コネクタ 1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4" name="テキスト ボックス 11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103784</xdr:rowOff>
    </xdr:from>
    <xdr:to>
      <xdr:col>54</xdr:col>
      <xdr:colOff>189865</xdr:colOff>
      <xdr:row>63</xdr:row>
      <xdr:rowOff>162763</xdr:rowOff>
    </xdr:to>
    <xdr:cxnSp macro="">
      <xdr:nvCxnSpPr>
        <xdr:cNvPr id="116" name="直線コネクタ 115"/>
        <xdr:cNvCxnSpPr/>
      </xdr:nvCxnSpPr>
      <xdr:spPr>
        <a:xfrm flipV="1">
          <a:off x="10476865" y="9876434"/>
          <a:ext cx="0" cy="1087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117" name="【体育館・プール】&#10;一人当たり面積最小値テキスト"/>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118" name="直線コネクタ 117"/>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50461</xdr:rowOff>
    </xdr:from>
    <xdr:ext cx="469744" cy="259045"/>
    <xdr:sp macro="" textlink="">
      <xdr:nvSpPr>
        <xdr:cNvPr id="119" name="【体育館・プール】&#10;一人当たり面積最大値テキスト"/>
        <xdr:cNvSpPr txBox="1"/>
      </xdr:nvSpPr>
      <xdr:spPr>
        <a:xfrm>
          <a:off x="10515600" y="965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103784</xdr:rowOff>
    </xdr:from>
    <xdr:to>
      <xdr:col>55</xdr:col>
      <xdr:colOff>88900</xdr:colOff>
      <xdr:row>57</xdr:row>
      <xdr:rowOff>103784</xdr:rowOff>
    </xdr:to>
    <xdr:cxnSp macro="">
      <xdr:nvCxnSpPr>
        <xdr:cNvPr id="120" name="直線コネクタ 119"/>
        <xdr:cNvCxnSpPr/>
      </xdr:nvCxnSpPr>
      <xdr:spPr>
        <a:xfrm>
          <a:off x="10388600" y="9876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110964</xdr:rowOff>
    </xdr:from>
    <xdr:ext cx="469744" cy="259045"/>
    <xdr:sp macro="" textlink="">
      <xdr:nvSpPr>
        <xdr:cNvPr id="121" name="【体育館・プール】&#10;一人当たり面積平均値テキスト"/>
        <xdr:cNvSpPr txBox="1"/>
      </xdr:nvSpPr>
      <xdr:spPr>
        <a:xfrm>
          <a:off x="10515600" y="10740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132537</xdr:rowOff>
    </xdr:from>
    <xdr:to>
      <xdr:col>55</xdr:col>
      <xdr:colOff>50800</xdr:colOff>
      <xdr:row>63</xdr:row>
      <xdr:rowOff>62687</xdr:rowOff>
    </xdr:to>
    <xdr:sp macro="" textlink="">
      <xdr:nvSpPr>
        <xdr:cNvPr id="122" name="フローチャート: 判断 121"/>
        <xdr:cNvSpPr/>
      </xdr:nvSpPr>
      <xdr:spPr>
        <a:xfrm>
          <a:off x="10426700" y="1076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137566</xdr:rowOff>
    </xdr:from>
    <xdr:to>
      <xdr:col>50</xdr:col>
      <xdr:colOff>165100</xdr:colOff>
      <xdr:row>63</xdr:row>
      <xdr:rowOff>67716</xdr:rowOff>
    </xdr:to>
    <xdr:sp macro="" textlink="">
      <xdr:nvSpPr>
        <xdr:cNvPr id="123" name="フローチャート: 判断 122"/>
        <xdr:cNvSpPr/>
      </xdr:nvSpPr>
      <xdr:spPr>
        <a:xfrm>
          <a:off x="9588500" y="1076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124" name="フローチャート: 判断 123"/>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143053</xdr:rowOff>
    </xdr:from>
    <xdr:to>
      <xdr:col>41</xdr:col>
      <xdr:colOff>101600</xdr:colOff>
      <xdr:row>63</xdr:row>
      <xdr:rowOff>73203</xdr:rowOff>
    </xdr:to>
    <xdr:sp macro="" textlink="">
      <xdr:nvSpPr>
        <xdr:cNvPr id="125" name="フローチャート: 判断 124"/>
        <xdr:cNvSpPr/>
      </xdr:nvSpPr>
      <xdr:spPr>
        <a:xfrm>
          <a:off x="7810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864</xdr:rowOff>
    </xdr:from>
    <xdr:to>
      <xdr:col>36</xdr:col>
      <xdr:colOff>165100</xdr:colOff>
      <xdr:row>63</xdr:row>
      <xdr:rowOff>102464</xdr:rowOff>
    </xdr:to>
    <xdr:sp macro="" textlink="">
      <xdr:nvSpPr>
        <xdr:cNvPr id="126" name="フローチャート: 判断 125"/>
        <xdr:cNvSpPr/>
      </xdr:nvSpPr>
      <xdr:spPr>
        <a:xfrm>
          <a:off x="6921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27" name="テキスト ボックス 1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8" name="テキスト ボックス 1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9" name="テキスト ボックス 1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0" name="テキスト ボックス 1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1" name="テキスト ボックス 1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80416</xdr:rowOff>
    </xdr:from>
    <xdr:to>
      <xdr:col>41</xdr:col>
      <xdr:colOff>101600</xdr:colOff>
      <xdr:row>63</xdr:row>
      <xdr:rowOff>10566</xdr:rowOff>
    </xdr:to>
    <xdr:sp macro="" textlink="">
      <xdr:nvSpPr>
        <xdr:cNvPr id="132" name="楕円 131"/>
        <xdr:cNvSpPr/>
      </xdr:nvSpPr>
      <xdr:spPr>
        <a:xfrm>
          <a:off x="7810500" y="1071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84243</xdr:rowOff>
    </xdr:from>
    <xdr:ext cx="469744" cy="259045"/>
    <xdr:sp macro="" textlink="">
      <xdr:nvSpPr>
        <xdr:cNvPr id="133" name="n_1aveValue【体育館・プール】&#10;一人当たり面積"/>
        <xdr:cNvSpPr txBox="1"/>
      </xdr:nvSpPr>
      <xdr:spPr>
        <a:xfrm>
          <a:off x="9391727" y="1054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89730</xdr:rowOff>
    </xdr:from>
    <xdr:ext cx="469744" cy="259045"/>
    <xdr:sp macro="" textlink="">
      <xdr:nvSpPr>
        <xdr:cNvPr id="134" name="n_2aveValue【体育館・プール】&#10;一人当たり面積"/>
        <xdr:cNvSpPr txBox="1"/>
      </xdr:nvSpPr>
      <xdr:spPr>
        <a:xfrm>
          <a:off x="8515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64330</xdr:rowOff>
    </xdr:from>
    <xdr:ext cx="469744" cy="259045"/>
    <xdr:sp macro="" textlink="">
      <xdr:nvSpPr>
        <xdr:cNvPr id="135" name="n_3aveValue【体育館・プール】&#10;一人当たり面積"/>
        <xdr:cNvSpPr txBox="1"/>
      </xdr:nvSpPr>
      <xdr:spPr>
        <a:xfrm>
          <a:off x="76264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118991</xdr:rowOff>
    </xdr:from>
    <xdr:ext cx="469744" cy="259045"/>
    <xdr:sp macro="" textlink="">
      <xdr:nvSpPr>
        <xdr:cNvPr id="136" name="n_4aveValue【体育館・プール】&#10;一人当たり面積"/>
        <xdr:cNvSpPr txBox="1"/>
      </xdr:nvSpPr>
      <xdr:spPr>
        <a:xfrm>
          <a:off x="6737427" y="1057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27093</xdr:rowOff>
    </xdr:from>
    <xdr:ext cx="469744" cy="259045"/>
    <xdr:sp macro="" textlink="">
      <xdr:nvSpPr>
        <xdr:cNvPr id="137" name="n_3mainValue【体育館・プール】&#10;一人当たり面積"/>
        <xdr:cNvSpPr txBox="1"/>
      </xdr:nvSpPr>
      <xdr:spPr>
        <a:xfrm>
          <a:off x="7626427" y="1048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8" name="正方形/長方形 13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9" name="正方形/長方形 13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0" name="正方形/長方形 13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1" name="正方形/長方形 14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2" name="正方形/長方形 14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3" name="正方形/長方形 14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4" name="正方形/長方形 14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5" name="正方形/長方形 14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6" name="テキスト ボックス 14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7" name="直線コネクタ 14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48" name="テキスト ボックス 14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49" name="直線コネクタ 14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50" name="テキスト ボックス 149"/>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51" name="直線コネクタ 15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2" name="テキスト ボックス 15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3" name="直線コネクタ 15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4" name="テキスト ボックス 15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55" name="直線コネクタ 15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56" name="テキスト ボックス 15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57" name="直線コネクタ 15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58" name="テキスト ボックス 15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9" name="直線コネクタ 15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60" name="テキスト ボックス 159"/>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114300</xdr:rowOff>
    </xdr:to>
    <xdr:cxnSp macro="">
      <xdr:nvCxnSpPr>
        <xdr:cNvPr id="162" name="直線コネクタ 161"/>
        <xdr:cNvCxnSpPr/>
      </xdr:nvCxnSpPr>
      <xdr:spPr>
        <a:xfrm flipV="1">
          <a:off x="4634865" y="133788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63"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64" name="直線コネクタ 163"/>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165" name="【福祉施設】&#10;有形固定資産減価償却率最大値テキスト"/>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166" name="直線コネクタ 165"/>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95266</xdr:rowOff>
    </xdr:from>
    <xdr:ext cx="405111" cy="259045"/>
    <xdr:sp macro="" textlink="">
      <xdr:nvSpPr>
        <xdr:cNvPr id="167" name="【福祉施設】&#10;有形固定資産減価償却率平均値テキスト"/>
        <xdr:cNvSpPr txBox="1"/>
      </xdr:nvSpPr>
      <xdr:spPr>
        <a:xfrm>
          <a:off x="4673600" y="13982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116839</xdr:rowOff>
    </xdr:from>
    <xdr:to>
      <xdr:col>24</xdr:col>
      <xdr:colOff>114300</xdr:colOff>
      <xdr:row>82</xdr:row>
      <xdr:rowOff>46989</xdr:rowOff>
    </xdr:to>
    <xdr:sp macro="" textlink="">
      <xdr:nvSpPr>
        <xdr:cNvPr id="168" name="フローチャート: 判断 167"/>
        <xdr:cNvSpPr/>
      </xdr:nvSpPr>
      <xdr:spPr>
        <a:xfrm>
          <a:off x="4584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76836</xdr:rowOff>
    </xdr:from>
    <xdr:to>
      <xdr:col>20</xdr:col>
      <xdr:colOff>38100</xdr:colOff>
      <xdr:row>82</xdr:row>
      <xdr:rowOff>6986</xdr:rowOff>
    </xdr:to>
    <xdr:sp macro="" textlink="">
      <xdr:nvSpPr>
        <xdr:cNvPr id="169" name="フローチャート: 判断 168"/>
        <xdr:cNvSpPr/>
      </xdr:nvSpPr>
      <xdr:spPr>
        <a:xfrm>
          <a:off x="3746500" y="139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55880</xdr:rowOff>
    </xdr:from>
    <xdr:to>
      <xdr:col>15</xdr:col>
      <xdr:colOff>101600</xdr:colOff>
      <xdr:row>81</xdr:row>
      <xdr:rowOff>157480</xdr:rowOff>
    </xdr:to>
    <xdr:sp macro="" textlink="">
      <xdr:nvSpPr>
        <xdr:cNvPr id="170" name="フローチャート: 判断 169"/>
        <xdr:cNvSpPr/>
      </xdr:nvSpPr>
      <xdr:spPr>
        <a:xfrm>
          <a:off x="2857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52070</xdr:rowOff>
    </xdr:from>
    <xdr:to>
      <xdr:col>10</xdr:col>
      <xdr:colOff>165100</xdr:colOff>
      <xdr:row>81</xdr:row>
      <xdr:rowOff>153670</xdr:rowOff>
    </xdr:to>
    <xdr:sp macro="" textlink="">
      <xdr:nvSpPr>
        <xdr:cNvPr id="171" name="フローチャート: 判断 170"/>
        <xdr:cNvSpPr/>
      </xdr:nvSpPr>
      <xdr:spPr>
        <a:xfrm>
          <a:off x="1968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52070</xdr:rowOff>
    </xdr:from>
    <xdr:to>
      <xdr:col>6</xdr:col>
      <xdr:colOff>38100</xdr:colOff>
      <xdr:row>81</xdr:row>
      <xdr:rowOff>153670</xdr:rowOff>
    </xdr:to>
    <xdr:sp macro="" textlink="">
      <xdr:nvSpPr>
        <xdr:cNvPr id="172" name="フローチャート: 判断 171"/>
        <xdr:cNvSpPr/>
      </xdr:nvSpPr>
      <xdr:spPr>
        <a:xfrm>
          <a:off x="1079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73" name="テキスト ボックス 17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4" name="テキスト ボックス 17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5" name="テキスト ボックス 17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6" name="テキスト ボックス 17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7" name="テキスト ボックス 17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53975</xdr:rowOff>
    </xdr:from>
    <xdr:to>
      <xdr:col>10</xdr:col>
      <xdr:colOff>165100</xdr:colOff>
      <xdr:row>82</xdr:row>
      <xdr:rowOff>155575</xdr:rowOff>
    </xdr:to>
    <xdr:sp macro="" textlink="">
      <xdr:nvSpPr>
        <xdr:cNvPr id="178" name="楕円 177"/>
        <xdr:cNvSpPr/>
      </xdr:nvSpPr>
      <xdr:spPr>
        <a:xfrm>
          <a:off x="1968500" y="1411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23513</xdr:rowOff>
    </xdr:from>
    <xdr:ext cx="405111" cy="259045"/>
    <xdr:sp macro="" textlink="">
      <xdr:nvSpPr>
        <xdr:cNvPr id="179" name="n_1aveValue【福祉施設】&#10;有形固定資産減価償却率"/>
        <xdr:cNvSpPr txBox="1"/>
      </xdr:nvSpPr>
      <xdr:spPr>
        <a:xfrm>
          <a:off x="3582044"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2557</xdr:rowOff>
    </xdr:from>
    <xdr:ext cx="405111" cy="259045"/>
    <xdr:sp macro="" textlink="">
      <xdr:nvSpPr>
        <xdr:cNvPr id="180" name="n_2aveValue【福祉施設】&#10;有形固定資産減価償却率"/>
        <xdr:cNvSpPr txBox="1"/>
      </xdr:nvSpPr>
      <xdr:spPr>
        <a:xfrm>
          <a:off x="2705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170197</xdr:rowOff>
    </xdr:from>
    <xdr:ext cx="405111" cy="259045"/>
    <xdr:sp macro="" textlink="">
      <xdr:nvSpPr>
        <xdr:cNvPr id="181" name="n_3aveValue【福祉施設】&#10;有形固定資産減価償却率"/>
        <xdr:cNvSpPr txBox="1"/>
      </xdr:nvSpPr>
      <xdr:spPr>
        <a:xfrm>
          <a:off x="1816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170197</xdr:rowOff>
    </xdr:from>
    <xdr:ext cx="405111" cy="259045"/>
    <xdr:sp macro="" textlink="">
      <xdr:nvSpPr>
        <xdr:cNvPr id="182" name="n_4aveValue【福祉施設】&#10;有形固定資産減価償却率"/>
        <xdr:cNvSpPr txBox="1"/>
      </xdr:nvSpPr>
      <xdr:spPr>
        <a:xfrm>
          <a:off x="927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146702</xdr:rowOff>
    </xdr:from>
    <xdr:ext cx="405111" cy="259045"/>
    <xdr:sp macro="" textlink="">
      <xdr:nvSpPr>
        <xdr:cNvPr id="183" name="n_3mainValue【福祉施設】&#10;有形固定資産減価償却率"/>
        <xdr:cNvSpPr txBox="1"/>
      </xdr:nvSpPr>
      <xdr:spPr>
        <a:xfrm>
          <a:off x="1816744" y="1420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4" name="正方形/長方形 18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5" name="正方形/長方形 18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6" name="正方形/長方形 18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7" name="正方形/長方形 18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8" name="正方形/長方形 18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9" name="正方形/長方形 18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0" name="正方形/長方形 18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1" name="正方形/長方形 19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2" name="テキスト ボックス 19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3" name="直線コネクタ 19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94" name="直線コネクタ 19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95" name="テキスト ボックス 19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96" name="直線コネクタ 19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97" name="テキスト ボックス 19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98" name="直線コネクタ 19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99" name="テキスト ボックス 19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00" name="直線コネクタ 19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01" name="テキスト ボックス 20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02" name="直線コネクタ 20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03" name="テキスト ボックス 20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4" name="直線コネクタ 20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5" name="テキスト ボックス 20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154939</xdr:rowOff>
    </xdr:from>
    <xdr:to>
      <xdr:col>54</xdr:col>
      <xdr:colOff>189865</xdr:colOff>
      <xdr:row>86</xdr:row>
      <xdr:rowOff>107950</xdr:rowOff>
    </xdr:to>
    <xdr:cxnSp macro="">
      <xdr:nvCxnSpPr>
        <xdr:cNvPr id="207" name="直線コネクタ 206"/>
        <xdr:cNvCxnSpPr/>
      </xdr:nvCxnSpPr>
      <xdr:spPr>
        <a:xfrm flipV="1">
          <a:off x="10476865" y="13528039"/>
          <a:ext cx="0" cy="1324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208"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209" name="直線コネクタ 208"/>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101616</xdr:rowOff>
    </xdr:from>
    <xdr:ext cx="469744" cy="259045"/>
    <xdr:sp macro="" textlink="">
      <xdr:nvSpPr>
        <xdr:cNvPr id="210" name="【福祉施設】&#10;一人当たり面積最大値テキスト"/>
        <xdr:cNvSpPr txBox="1"/>
      </xdr:nvSpPr>
      <xdr:spPr>
        <a:xfrm>
          <a:off x="10515600" y="1330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154939</xdr:rowOff>
    </xdr:from>
    <xdr:to>
      <xdr:col>55</xdr:col>
      <xdr:colOff>88900</xdr:colOff>
      <xdr:row>78</xdr:row>
      <xdr:rowOff>154939</xdr:rowOff>
    </xdr:to>
    <xdr:cxnSp macro="">
      <xdr:nvCxnSpPr>
        <xdr:cNvPr id="211" name="直線コネクタ 210"/>
        <xdr:cNvCxnSpPr/>
      </xdr:nvCxnSpPr>
      <xdr:spPr>
        <a:xfrm>
          <a:off x="10388600" y="1352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25416</xdr:rowOff>
    </xdr:from>
    <xdr:ext cx="469744" cy="259045"/>
    <xdr:sp macro="" textlink="">
      <xdr:nvSpPr>
        <xdr:cNvPr id="212" name="【福祉施設】&#10;一人当たり面積平均値テキスト"/>
        <xdr:cNvSpPr txBox="1"/>
      </xdr:nvSpPr>
      <xdr:spPr>
        <a:xfrm>
          <a:off x="10515600" y="14598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46989</xdr:rowOff>
    </xdr:from>
    <xdr:to>
      <xdr:col>55</xdr:col>
      <xdr:colOff>50800</xdr:colOff>
      <xdr:row>85</xdr:row>
      <xdr:rowOff>148589</xdr:rowOff>
    </xdr:to>
    <xdr:sp macro="" textlink="">
      <xdr:nvSpPr>
        <xdr:cNvPr id="213" name="フローチャート: 判断 212"/>
        <xdr:cNvSpPr/>
      </xdr:nvSpPr>
      <xdr:spPr>
        <a:xfrm>
          <a:off x="104267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46989</xdr:rowOff>
    </xdr:from>
    <xdr:to>
      <xdr:col>50</xdr:col>
      <xdr:colOff>165100</xdr:colOff>
      <xdr:row>85</xdr:row>
      <xdr:rowOff>148589</xdr:rowOff>
    </xdr:to>
    <xdr:sp macro="" textlink="">
      <xdr:nvSpPr>
        <xdr:cNvPr id="214" name="フローチャート: 判断 213"/>
        <xdr:cNvSpPr/>
      </xdr:nvSpPr>
      <xdr:spPr>
        <a:xfrm>
          <a:off x="9588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49530</xdr:rowOff>
    </xdr:from>
    <xdr:to>
      <xdr:col>46</xdr:col>
      <xdr:colOff>38100</xdr:colOff>
      <xdr:row>85</xdr:row>
      <xdr:rowOff>151130</xdr:rowOff>
    </xdr:to>
    <xdr:sp macro="" textlink="">
      <xdr:nvSpPr>
        <xdr:cNvPr id="215" name="フローチャート: 判断 214"/>
        <xdr:cNvSpPr/>
      </xdr:nvSpPr>
      <xdr:spPr>
        <a:xfrm>
          <a:off x="8699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39370</xdr:rowOff>
    </xdr:from>
    <xdr:to>
      <xdr:col>41</xdr:col>
      <xdr:colOff>101600</xdr:colOff>
      <xdr:row>85</xdr:row>
      <xdr:rowOff>140970</xdr:rowOff>
    </xdr:to>
    <xdr:sp macro="" textlink="">
      <xdr:nvSpPr>
        <xdr:cNvPr id="216" name="フローチャート: 判断 215"/>
        <xdr:cNvSpPr/>
      </xdr:nvSpPr>
      <xdr:spPr>
        <a:xfrm>
          <a:off x="7810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81280</xdr:rowOff>
    </xdr:from>
    <xdr:to>
      <xdr:col>36</xdr:col>
      <xdr:colOff>165100</xdr:colOff>
      <xdr:row>86</xdr:row>
      <xdr:rowOff>11430</xdr:rowOff>
    </xdr:to>
    <xdr:sp macro="" textlink="">
      <xdr:nvSpPr>
        <xdr:cNvPr id="217" name="フローチャート: 判断 216"/>
        <xdr:cNvSpPr/>
      </xdr:nvSpPr>
      <xdr:spPr>
        <a:xfrm>
          <a:off x="6921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18" name="テキスト ボックス 21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19" name="テキスト ボックス 21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0" name="テキスト ボックス 21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1" name="テキスト ボックス 22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2" name="テキスト ボックス 22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124461</xdr:rowOff>
    </xdr:from>
    <xdr:to>
      <xdr:col>41</xdr:col>
      <xdr:colOff>101600</xdr:colOff>
      <xdr:row>80</xdr:row>
      <xdr:rowOff>54611</xdr:rowOff>
    </xdr:to>
    <xdr:sp macro="" textlink="">
      <xdr:nvSpPr>
        <xdr:cNvPr id="223" name="楕円 222"/>
        <xdr:cNvSpPr/>
      </xdr:nvSpPr>
      <xdr:spPr>
        <a:xfrm>
          <a:off x="7810500" y="1366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165116</xdr:rowOff>
    </xdr:from>
    <xdr:ext cx="469744" cy="259045"/>
    <xdr:sp macro="" textlink="">
      <xdr:nvSpPr>
        <xdr:cNvPr id="224" name="n_1aveValue【福祉施設】&#10;一人当たり面積"/>
        <xdr:cNvSpPr txBox="1"/>
      </xdr:nvSpPr>
      <xdr:spPr>
        <a:xfrm>
          <a:off x="93917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167657</xdr:rowOff>
    </xdr:from>
    <xdr:ext cx="469744" cy="259045"/>
    <xdr:sp macro="" textlink="">
      <xdr:nvSpPr>
        <xdr:cNvPr id="225" name="n_2aveValue【福祉施設】&#10;一人当たり面積"/>
        <xdr:cNvSpPr txBox="1"/>
      </xdr:nvSpPr>
      <xdr:spPr>
        <a:xfrm>
          <a:off x="85154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132097</xdr:rowOff>
    </xdr:from>
    <xdr:ext cx="469744" cy="259045"/>
    <xdr:sp macro="" textlink="">
      <xdr:nvSpPr>
        <xdr:cNvPr id="226" name="n_3aveValue【福祉施設】&#10;一人当たり面積"/>
        <xdr:cNvSpPr txBox="1"/>
      </xdr:nvSpPr>
      <xdr:spPr>
        <a:xfrm>
          <a:off x="7626427" y="1470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27957</xdr:rowOff>
    </xdr:from>
    <xdr:ext cx="469744" cy="259045"/>
    <xdr:sp macro="" textlink="">
      <xdr:nvSpPr>
        <xdr:cNvPr id="227" name="n_4aveValue【福祉施設】&#10;一人当たり面積"/>
        <xdr:cNvSpPr txBox="1"/>
      </xdr:nvSpPr>
      <xdr:spPr>
        <a:xfrm>
          <a:off x="6737427" y="1442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71138</xdr:rowOff>
    </xdr:from>
    <xdr:ext cx="469744" cy="259045"/>
    <xdr:sp macro="" textlink="">
      <xdr:nvSpPr>
        <xdr:cNvPr id="228" name="n_3mainValue【福祉施設】&#10;一人当たり面積"/>
        <xdr:cNvSpPr txBox="1"/>
      </xdr:nvSpPr>
      <xdr:spPr>
        <a:xfrm>
          <a:off x="7626427" y="1344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9" name="正方形/長方形 22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0" name="正方形/長方形 22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1" name="正方形/長方形 23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2" name="正方形/長方形 23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3" name="正方形/長方形 23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4" name="正方形/長方形 23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5" name="正方形/長方形 23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6" name="正方形/長方形 23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37" name="テキスト ボックス 23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38" name="直線コネクタ 23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39" name="テキスト ボックス 23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40" name="直線コネクタ 23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41" name="テキスト ボックス 240"/>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42" name="直線コネクタ 24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43" name="テキスト ボックス 24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44" name="直線コネクタ 24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45" name="テキスト ボックス 24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46" name="直線コネクタ 24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47" name="テキスト ボックス 24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48" name="直線コネクタ 24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249" name="テキスト ボックス 248"/>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50" name="直線コネクタ 24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5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252" name="直線コネクタ 251"/>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253" name="【市民会館】&#10;有形固定資産減価償却率最小値テキスト"/>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254" name="直線コネクタ 253"/>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255" name="【市民会館】&#10;有形固定資産減価償却率最大値テキスト"/>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256" name="直線コネクタ 255"/>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59707</xdr:rowOff>
    </xdr:from>
    <xdr:ext cx="405111" cy="259045"/>
    <xdr:sp macro="" textlink="">
      <xdr:nvSpPr>
        <xdr:cNvPr id="257" name="【市民会館】&#10;有形固定資産減価償却率平均値テキスト"/>
        <xdr:cNvSpPr txBox="1"/>
      </xdr:nvSpPr>
      <xdr:spPr>
        <a:xfrm>
          <a:off x="4673600" y="1771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81280</xdr:rowOff>
    </xdr:from>
    <xdr:to>
      <xdr:col>24</xdr:col>
      <xdr:colOff>114300</xdr:colOff>
      <xdr:row>104</xdr:row>
      <xdr:rowOff>11430</xdr:rowOff>
    </xdr:to>
    <xdr:sp macro="" textlink="">
      <xdr:nvSpPr>
        <xdr:cNvPr id="258" name="フローチャート: 判断 257"/>
        <xdr:cNvSpPr/>
      </xdr:nvSpPr>
      <xdr:spPr>
        <a:xfrm>
          <a:off x="4584700" y="1774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58420</xdr:rowOff>
    </xdr:from>
    <xdr:to>
      <xdr:col>20</xdr:col>
      <xdr:colOff>38100</xdr:colOff>
      <xdr:row>103</xdr:row>
      <xdr:rowOff>160020</xdr:rowOff>
    </xdr:to>
    <xdr:sp macro="" textlink="">
      <xdr:nvSpPr>
        <xdr:cNvPr id="259" name="フローチャート: 判断 258"/>
        <xdr:cNvSpPr/>
      </xdr:nvSpPr>
      <xdr:spPr>
        <a:xfrm>
          <a:off x="3746500" y="1771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54611</xdr:rowOff>
    </xdr:from>
    <xdr:to>
      <xdr:col>15</xdr:col>
      <xdr:colOff>101600</xdr:colOff>
      <xdr:row>103</xdr:row>
      <xdr:rowOff>156211</xdr:rowOff>
    </xdr:to>
    <xdr:sp macro="" textlink="">
      <xdr:nvSpPr>
        <xdr:cNvPr id="260" name="フローチャート: 判断 259"/>
        <xdr:cNvSpPr/>
      </xdr:nvSpPr>
      <xdr:spPr>
        <a:xfrm>
          <a:off x="2857500" y="1771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261" name="フローチャート: 判断 260"/>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57150</xdr:rowOff>
    </xdr:from>
    <xdr:to>
      <xdr:col>6</xdr:col>
      <xdr:colOff>38100</xdr:colOff>
      <xdr:row>103</xdr:row>
      <xdr:rowOff>158750</xdr:rowOff>
    </xdr:to>
    <xdr:sp macro="" textlink="">
      <xdr:nvSpPr>
        <xdr:cNvPr id="262" name="フローチャート: 判断 261"/>
        <xdr:cNvSpPr/>
      </xdr:nvSpPr>
      <xdr:spPr>
        <a:xfrm>
          <a:off x="1079500" y="1771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63" name="テキスト ボックス 26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64" name="テキスト ボックス 26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65" name="テキスト ボックス 26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66" name="テキスト ボックス 26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67" name="テキスト ボックス 26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103</xdr:row>
      <xdr:rowOff>135889</xdr:rowOff>
    </xdr:from>
    <xdr:to>
      <xdr:col>10</xdr:col>
      <xdr:colOff>165100</xdr:colOff>
      <xdr:row>104</xdr:row>
      <xdr:rowOff>66039</xdr:rowOff>
    </xdr:to>
    <xdr:sp macro="" textlink="">
      <xdr:nvSpPr>
        <xdr:cNvPr id="268" name="楕円 267"/>
        <xdr:cNvSpPr/>
      </xdr:nvSpPr>
      <xdr:spPr>
        <a:xfrm>
          <a:off x="1968500" y="1779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5097</xdr:rowOff>
    </xdr:from>
    <xdr:ext cx="405111" cy="259045"/>
    <xdr:sp macro="" textlink="">
      <xdr:nvSpPr>
        <xdr:cNvPr id="269" name="n_1aveValue【市民会館】&#10;有形固定資産減価償却率"/>
        <xdr:cNvSpPr txBox="1"/>
      </xdr:nvSpPr>
      <xdr:spPr>
        <a:xfrm>
          <a:off x="3582044" y="17492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xdr:rowOff>
    </xdr:from>
    <xdr:ext cx="405111" cy="259045"/>
    <xdr:sp macro="" textlink="">
      <xdr:nvSpPr>
        <xdr:cNvPr id="270" name="n_2aveValue【市民会館】&#10;有形固定資産減価償却率"/>
        <xdr:cNvSpPr txBox="1"/>
      </xdr:nvSpPr>
      <xdr:spPr>
        <a:xfrm>
          <a:off x="2705744" y="17489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170197</xdr:rowOff>
    </xdr:from>
    <xdr:ext cx="405111" cy="259045"/>
    <xdr:sp macro="" textlink="">
      <xdr:nvSpPr>
        <xdr:cNvPr id="271" name="n_3aveValue【市民会館】&#10;有形固定資産減価償却率"/>
        <xdr:cNvSpPr txBox="1"/>
      </xdr:nvSpPr>
      <xdr:spPr>
        <a:xfrm>
          <a:off x="1816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3827</xdr:rowOff>
    </xdr:from>
    <xdr:ext cx="405111" cy="259045"/>
    <xdr:sp macro="" textlink="">
      <xdr:nvSpPr>
        <xdr:cNvPr id="272" name="n_4aveValue【市民会館】&#10;有形固定資産減価償却率"/>
        <xdr:cNvSpPr txBox="1"/>
      </xdr:nvSpPr>
      <xdr:spPr>
        <a:xfrm>
          <a:off x="927744" y="1749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57166</xdr:rowOff>
    </xdr:from>
    <xdr:ext cx="405111" cy="259045"/>
    <xdr:sp macro="" textlink="">
      <xdr:nvSpPr>
        <xdr:cNvPr id="273" name="n_3mainValue【市民会館】&#10;有形固定資産減価償却率"/>
        <xdr:cNvSpPr txBox="1"/>
      </xdr:nvSpPr>
      <xdr:spPr>
        <a:xfrm>
          <a:off x="1816744" y="1788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74" name="正方形/長方形 27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5" name="正方形/長方形 27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6" name="正方形/長方形 27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7" name="正方形/長方形 27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8" name="正方形/長方形 27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9" name="正方形/長方形 27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0" name="正方形/長方形 27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1" name="正方形/長方形 28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82" name="テキスト ボックス 28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83" name="直線コネクタ 28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84" name="直線コネクタ 28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85" name="テキスト ボックス 28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86" name="直線コネクタ 28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87" name="テキスト ボックス 28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88" name="直線コネクタ 28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89" name="テキスト ボックス 28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90" name="直線コネクタ 28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91" name="テキスト ボックス 29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92" name="直線コネクタ 29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93" name="テキスト ボックス 29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94" name="直線コネクタ 29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95" name="テキスト ボックス 29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9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0</xdr:rowOff>
    </xdr:from>
    <xdr:to>
      <xdr:col>54</xdr:col>
      <xdr:colOff>189865</xdr:colOff>
      <xdr:row>108</xdr:row>
      <xdr:rowOff>131445</xdr:rowOff>
    </xdr:to>
    <xdr:cxnSp macro="">
      <xdr:nvCxnSpPr>
        <xdr:cNvPr id="297" name="直線コネクタ 296"/>
        <xdr:cNvCxnSpPr/>
      </xdr:nvCxnSpPr>
      <xdr:spPr>
        <a:xfrm flipV="1">
          <a:off x="10476865" y="1714500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298" name="【市民会館】&#10;一人当たり面積最小値テキスト"/>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299" name="直線コネクタ 298"/>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118127</xdr:rowOff>
    </xdr:from>
    <xdr:ext cx="469744" cy="259045"/>
    <xdr:sp macro="" textlink="">
      <xdr:nvSpPr>
        <xdr:cNvPr id="300" name="【市民会館】&#10;一人当たり面積最大値テキスト"/>
        <xdr:cNvSpPr txBox="1"/>
      </xdr:nvSpPr>
      <xdr:spPr>
        <a:xfrm>
          <a:off x="10515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0</xdr:rowOff>
    </xdr:from>
    <xdr:to>
      <xdr:col>55</xdr:col>
      <xdr:colOff>88900</xdr:colOff>
      <xdr:row>100</xdr:row>
      <xdr:rowOff>0</xdr:rowOff>
    </xdr:to>
    <xdr:cxnSp macro="">
      <xdr:nvCxnSpPr>
        <xdr:cNvPr id="301" name="直線コネクタ 300"/>
        <xdr:cNvCxnSpPr/>
      </xdr:nvCxnSpPr>
      <xdr:spPr>
        <a:xfrm>
          <a:off x="10388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87647</xdr:rowOff>
    </xdr:from>
    <xdr:ext cx="469744" cy="259045"/>
    <xdr:sp macro="" textlink="">
      <xdr:nvSpPr>
        <xdr:cNvPr id="302" name="【市民会館】&#10;一人当たり面積平均値テキスト"/>
        <xdr:cNvSpPr txBox="1"/>
      </xdr:nvSpPr>
      <xdr:spPr>
        <a:xfrm>
          <a:off x="10515600" y="18261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109220</xdr:rowOff>
    </xdr:from>
    <xdr:to>
      <xdr:col>55</xdr:col>
      <xdr:colOff>50800</xdr:colOff>
      <xdr:row>107</xdr:row>
      <xdr:rowOff>39370</xdr:rowOff>
    </xdr:to>
    <xdr:sp macro="" textlink="">
      <xdr:nvSpPr>
        <xdr:cNvPr id="303" name="フローチャート: 判断 302"/>
        <xdr:cNvSpPr/>
      </xdr:nvSpPr>
      <xdr:spPr>
        <a:xfrm>
          <a:off x="104267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111125</xdr:rowOff>
    </xdr:from>
    <xdr:to>
      <xdr:col>50</xdr:col>
      <xdr:colOff>165100</xdr:colOff>
      <xdr:row>107</xdr:row>
      <xdr:rowOff>41275</xdr:rowOff>
    </xdr:to>
    <xdr:sp macro="" textlink="">
      <xdr:nvSpPr>
        <xdr:cNvPr id="304" name="フローチャート: 判断 303"/>
        <xdr:cNvSpPr/>
      </xdr:nvSpPr>
      <xdr:spPr>
        <a:xfrm>
          <a:off x="9588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103505</xdr:rowOff>
    </xdr:from>
    <xdr:to>
      <xdr:col>46</xdr:col>
      <xdr:colOff>38100</xdr:colOff>
      <xdr:row>107</xdr:row>
      <xdr:rowOff>33655</xdr:rowOff>
    </xdr:to>
    <xdr:sp macro="" textlink="">
      <xdr:nvSpPr>
        <xdr:cNvPr id="305" name="フローチャート: 判断 304"/>
        <xdr:cNvSpPr/>
      </xdr:nvSpPr>
      <xdr:spPr>
        <a:xfrm>
          <a:off x="8699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99695</xdr:rowOff>
    </xdr:from>
    <xdr:to>
      <xdr:col>41</xdr:col>
      <xdr:colOff>101600</xdr:colOff>
      <xdr:row>107</xdr:row>
      <xdr:rowOff>29845</xdr:rowOff>
    </xdr:to>
    <xdr:sp macro="" textlink="">
      <xdr:nvSpPr>
        <xdr:cNvPr id="306" name="フローチャート: 判断 305"/>
        <xdr:cNvSpPr/>
      </xdr:nvSpPr>
      <xdr:spPr>
        <a:xfrm>
          <a:off x="7810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116839</xdr:rowOff>
    </xdr:from>
    <xdr:to>
      <xdr:col>36</xdr:col>
      <xdr:colOff>165100</xdr:colOff>
      <xdr:row>107</xdr:row>
      <xdr:rowOff>46989</xdr:rowOff>
    </xdr:to>
    <xdr:sp macro="" textlink="">
      <xdr:nvSpPr>
        <xdr:cNvPr id="307" name="フローチャート: 判断 306"/>
        <xdr:cNvSpPr/>
      </xdr:nvSpPr>
      <xdr:spPr>
        <a:xfrm>
          <a:off x="6921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08" name="テキスト ボックス 30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09" name="テキスト ボックス 30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10" name="テキスト ボックス 30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11" name="テキスト ボックス 31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12" name="テキスト ボックス 31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107</xdr:row>
      <xdr:rowOff>67311</xdr:rowOff>
    </xdr:from>
    <xdr:to>
      <xdr:col>41</xdr:col>
      <xdr:colOff>101600</xdr:colOff>
      <xdr:row>107</xdr:row>
      <xdr:rowOff>168911</xdr:rowOff>
    </xdr:to>
    <xdr:sp macro="" textlink="">
      <xdr:nvSpPr>
        <xdr:cNvPr id="313" name="楕円 312"/>
        <xdr:cNvSpPr/>
      </xdr:nvSpPr>
      <xdr:spPr>
        <a:xfrm>
          <a:off x="78105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57802</xdr:rowOff>
    </xdr:from>
    <xdr:ext cx="469744" cy="259045"/>
    <xdr:sp macro="" textlink="">
      <xdr:nvSpPr>
        <xdr:cNvPr id="314" name="n_1aveValue【市民会館】&#10;一人当たり面積"/>
        <xdr:cNvSpPr txBox="1"/>
      </xdr:nvSpPr>
      <xdr:spPr>
        <a:xfrm>
          <a:off x="93917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50182</xdr:rowOff>
    </xdr:from>
    <xdr:ext cx="469744" cy="259045"/>
    <xdr:sp macro="" textlink="">
      <xdr:nvSpPr>
        <xdr:cNvPr id="315" name="n_2aveValue【市民会館】&#10;一人当たり面積"/>
        <xdr:cNvSpPr txBox="1"/>
      </xdr:nvSpPr>
      <xdr:spPr>
        <a:xfrm>
          <a:off x="8515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46372</xdr:rowOff>
    </xdr:from>
    <xdr:ext cx="469744" cy="259045"/>
    <xdr:sp macro="" textlink="">
      <xdr:nvSpPr>
        <xdr:cNvPr id="316" name="n_3aveValue【市民会館】&#10;一人当たり面積"/>
        <xdr:cNvSpPr txBox="1"/>
      </xdr:nvSpPr>
      <xdr:spPr>
        <a:xfrm>
          <a:off x="7626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63516</xdr:rowOff>
    </xdr:from>
    <xdr:ext cx="469744" cy="259045"/>
    <xdr:sp macro="" textlink="">
      <xdr:nvSpPr>
        <xdr:cNvPr id="317" name="n_4aveValue【市民会館】&#10;一人当たり面積"/>
        <xdr:cNvSpPr txBox="1"/>
      </xdr:nvSpPr>
      <xdr:spPr>
        <a:xfrm>
          <a:off x="6737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160038</xdr:rowOff>
    </xdr:from>
    <xdr:ext cx="469744" cy="259045"/>
    <xdr:sp macro="" textlink="">
      <xdr:nvSpPr>
        <xdr:cNvPr id="318" name="n_3mainValue【市民会館】&#10;一人当たり面積"/>
        <xdr:cNvSpPr txBox="1"/>
      </xdr:nvSpPr>
      <xdr:spPr>
        <a:xfrm>
          <a:off x="7626427"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19" name="正方形/長方形 31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0" name="正方形/長方形 31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1" name="正方形/長方形 32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2" name="正方形/長方形 32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3" name="正方形/長方形 32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4" name="正方形/長方形 32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5" name="正方形/長方形 32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6" name="正方形/長方形 32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7" name="テキスト ボックス 32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8" name="直線コネクタ 32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29" name="テキスト ボックス 32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30" name="直線コネクタ 32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31" name="テキスト ボックス 33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32" name="直線コネクタ 33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3" name="テキスト ボックス 33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4" name="直線コネクタ 33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5" name="テキスト ボックス 33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6" name="直線コネクタ 33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7" name="テキスト ボックス 33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8" name="直線コネクタ 33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39" name="テキスト ボックス 33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0" name="直線コネクタ 33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41" name="テキスト ボックス 34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144780</xdr:rowOff>
    </xdr:from>
    <xdr:to>
      <xdr:col>85</xdr:col>
      <xdr:colOff>126364</xdr:colOff>
      <xdr:row>41</xdr:row>
      <xdr:rowOff>104775</xdr:rowOff>
    </xdr:to>
    <xdr:cxnSp macro="">
      <xdr:nvCxnSpPr>
        <xdr:cNvPr id="343" name="直線コネクタ 342"/>
        <xdr:cNvCxnSpPr/>
      </xdr:nvCxnSpPr>
      <xdr:spPr>
        <a:xfrm flipV="1">
          <a:off x="16318864" y="563118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108602</xdr:rowOff>
    </xdr:from>
    <xdr:ext cx="405111" cy="259045"/>
    <xdr:sp macro="" textlink="">
      <xdr:nvSpPr>
        <xdr:cNvPr id="344" name="【一般廃棄物処理施設】&#10;有形固定資産減価償却率最小値テキスト"/>
        <xdr:cNvSpPr txBox="1"/>
      </xdr:nvSpPr>
      <xdr:spPr>
        <a:xfrm>
          <a:off x="16357600" y="713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104775</xdr:rowOff>
    </xdr:from>
    <xdr:to>
      <xdr:col>86</xdr:col>
      <xdr:colOff>25400</xdr:colOff>
      <xdr:row>41</xdr:row>
      <xdr:rowOff>104775</xdr:rowOff>
    </xdr:to>
    <xdr:cxnSp macro="">
      <xdr:nvCxnSpPr>
        <xdr:cNvPr id="345" name="直線コネクタ 344"/>
        <xdr:cNvCxnSpPr/>
      </xdr:nvCxnSpPr>
      <xdr:spPr>
        <a:xfrm>
          <a:off x="16230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91457</xdr:rowOff>
    </xdr:from>
    <xdr:ext cx="405111" cy="259045"/>
    <xdr:sp macro="" textlink="">
      <xdr:nvSpPr>
        <xdr:cNvPr id="346" name="【一般廃棄物処理施設】&#10;有形固定資産減価償却率最大値テキスト"/>
        <xdr:cNvSpPr txBox="1"/>
      </xdr:nvSpPr>
      <xdr:spPr>
        <a:xfrm>
          <a:off x="16357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144780</xdr:rowOff>
    </xdr:from>
    <xdr:to>
      <xdr:col>86</xdr:col>
      <xdr:colOff>25400</xdr:colOff>
      <xdr:row>32</xdr:row>
      <xdr:rowOff>144780</xdr:rowOff>
    </xdr:to>
    <xdr:cxnSp macro="">
      <xdr:nvCxnSpPr>
        <xdr:cNvPr id="347" name="直線コネクタ 346"/>
        <xdr:cNvCxnSpPr/>
      </xdr:nvCxnSpPr>
      <xdr:spPr>
        <a:xfrm>
          <a:off x="16230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15257</xdr:rowOff>
    </xdr:from>
    <xdr:ext cx="405111" cy="259045"/>
    <xdr:sp macro="" textlink="">
      <xdr:nvSpPr>
        <xdr:cNvPr id="348" name="【一般廃棄物処理施設】&#10;有形固定資産減価償却率平均値テキスト"/>
        <xdr:cNvSpPr txBox="1"/>
      </xdr:nvSpPr>
      <xdr:spPr>
        <a:xfrm>
          <a:off x="16357600" y="635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36830</xdr:rowOff>
    </xdr:from>
    <xdr:to>
      <xdr:col>85</xdr:col>
      <xdr:colOff>177800</xdr:colOff>
      <xdr:row>37</xdr:row>
      <xdr:rowOff>138430</xdr:rowOff>
    </xdr:to>
    <xdr:sp macro="" textlink="">
      <xdr:nvSpPr>
        <xdr:cNvPr id="349" name="フローチャート: 判断 348"/>
        <xdr:cNvSpPr/>
      </xdr:nvSpPr>
      <xdr:spPr>
        <a:xfrm>
          <a:off x="162687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350" name="フローチャート: 判断 349"/>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42545</xdr:rowOff>
    </xdr:from>
    <xdr:to>
      <xdr:col>76</xdr:col>
      <xdr:colOff>165100</xdr:colOff>
      <xdr:row>33</xdr:row>
      <xdr:rowOff>144145</xdr:rowOff>
    </xdr:to>
    <xdr:sp macro="" textlink="">
      <xdr:nvSpPr>
        <xdr:cNvPr id="351" name="フローチャート: 判断 350"/>
        <xdr:cNvSpPr/>
      </xdr:nvSpPr>
      <xdr:spPr>
        <a:xfrm>
          <a:off x="14541500" y="570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27305</xdr:rowOff>
    </xdr:from>
    <xdr:to>
      <xdr:col>72</xdr:col>
      <xdr:colOff>38100</xdr:colOff>
      <xdr:row>37</xdr:row>
      <xdr:rowOff>128905</xdr:rowOff>
    </xdr:to>
    <xdr:sp macro="" textlink="">
      <xdr:nvSpPr>
        <xdr:cNvPr id="352" name="フローチャート: 判断 351"/>
        <xdr:cNvSpPr/>
      </xdr:nvSpPr>
      <xdr:spPr>
        <a:xfrm>
          <a:off x="13652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40640</xdr:rowOff>
    </xdr:from>
    <xdr:to>
      <xdr:col>67</xdr:col>
      <xdr:colOff>101600</xdr:colOff>
      <xdr:row>37</xdr:row>
      <xdr:rowOff>142240</xdr:rowOff>
    </xdr:to>
    <xdr:sp macro="" textlink="">
      <xdr:nvSpPr>
        <xdr:cNvPr id="353" name="フローチャート: 判断 352"/>
        <xdr:cNvSpPr/>
      </xdr:nvSpPr>
      <xdr:spPr>
        <a:xfrm>
          <a:off x="12763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4" name="テキスト ボックス 35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5" name="テキスト ボックス 35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6" name="テキスト ボックス 35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7" name="テキスト ボックス 35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8" name="テキスト ボックス 35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40</xdr:row>
      <xdr:rowOff>36830</xdr:rowOff>
    </xdr:from>
    <xdr:to>
      <xdr:col>72</xdr:col>
      <xdr:colOff>38100</xdr:colOff>
      <xdr:row>40</xdr:row>
      <xdr:rowOff>138430</xdr:rowOff>
    </xdr:to>
    <xdr:sp macro="" textlink="">
      <xdr:nvSpPr>
        <xdr:cNvPr id="359" name="楕円 358"/>
        <xdr:cNvSpPr/>
      </xdr:nvSpPr>
      <xdr:spPr>
        <a:xfrm>
          <a:off x="13652500" y="6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153052</xdr:rowOff>
    </xdr:from>
    <xdr:ext cx="405111" cy="259045"/>
    <xdr:sp macro="" textlink="">
      <xdr:nvSpPr>
        <xdr:cNvPr id="360" name="n_1aveValue【一般廃棄物処理施設】&#10;有形固定資産減価償却率"/>
        <xdr:cNvSpPr txBox="1"/>
      </xdr:nvSpPr>
      <xdr:spPr>
        <a:xfrm>
          <a:off x="152660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160672</xdr:rowOff>
    </xdr:from>
    <xdr:ext cx="405111" cy="259045"/>
    <xdr:sp macro="" textlink="">
      <xdr:nvSpPr>
        <xdr:cNvPr id="361" name="n_2aveValue【一般廃棄物処理施設】&#10;有形固定資産減価償却率"/>
        <xdr:cNvSpPr txBox="1"/>
      </xdr:nvSpPr>
      <xdr:spPr>
        <a:xfrm>
          <a:off x="14389744" y="547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145432</xdr:rowOff>
    </xdr:from>
    <xdr:ext cx="405111" cy="259045"/>
    <xdr:sp macro="" textlink="">
      <xdr:nvSpPr>
        <xdr:cNvPr id="362" name="n_3aveValue【一般廃棄物処理施設】&#10;有形固定資産減価償却率"/>
        <xdr:cNvSpPr txBox="1"/>
      </xdr:nvSpPr>
      <xdr:spPr>
        <a:xfrm>
          <a:off x="13500744"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158767</xdr:rowOff>
    </xdr:from>
    <xdr:ext cx="405111" cy="259045"/>
    <xdr:sp macro="" textlink="">
      <xdr:nvSpPr>
        <xdr:cNvPr id="363" name="n_4aveValue【一般廃棄物処理施設】&#10;有形固定資産減価償却率"/>
        <xdr:cNvSpPr txBox="1"/>
      </xdr:nvSpPr>
      <xdr:spPr>
        <a:xfrm>
          <a:off x="126117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129557</xdr:rowOff>
    </xdr:from>
    <xdr:ext cx="405111" cy="259045"/>
    <xdr:sp macro="" textlink="">
      <xdr:nvSpPr>
        <xdr:cNvPr id="364" name="n_3mainValue【一般廃棄物処理施設】&#10;有形固定資産減価償却率"/>
        <xdr:cNvSpPr txBox="1"/>
      </xdr:nvSpPr>
      <xdr:spPr>
        <a:xfrm>
          <a:off x="13500744" y="698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5" name="正方形/長方形 36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6" name="正方形/長方形 36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7" name="正方形/長方形 36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8" name="正方形/長方形 36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9" name="正方形/長方形 36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0" name="正方形/長方形 36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1" name="正方形/長方形 37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2" name="正方形/長方形 37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3" name="テキスト ボックス 37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4" name="直線コネクタ 37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75" name="直線コネクタ 37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76" name="テキスト ボックス 37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77" name="直線コネクタ 37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78" name="テキスト ボックス 37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9" name="直線コネクタ 37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80" name="テキスト ボックス 37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81" name="直線コネクタ 38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82" name="テキスト ボックス 38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3" name="直線コネクタ 38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84" name="テキスト ボックス 38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60982</xdr:rowOff>
    </xdr:from>
    <xdr:to>
      <xdr:col>116</xdr:col>
      <xdr:colOff>62864</xdr:colOff>
      <xdr:row>41</xdr:row>
      <xdr:rowOff>133186</xdr:rowOff>
    </xdr:to>
    <xdr:cxnSp macro="">
      <xdr:nvCxnSpPr>
        <xdr:cNvPr id="386" name="直線コネクタ 385"/>
        <xdr:cNvCxnSpPr/>
      </xdr:nvCxnSpPr>
      <xdr:spPr>
        <a:xfrm flipV="1">
          <a:off x="22160864" y="5718832"/>
          <a:ext cx="0" cy="1443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387" name="【一般廃棄物処理施設】&#10;一人当たり有形固定資産（償却資産）額最小値テキスト"/>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388" name="直線コネクタ 387"/>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7659</xdr:rowOff>
    </xdr:from>
    <xdr:ext cx="599010" cy="259045"/>
    <xdr:sp macro="" textlink="">
      <xdr:nvSpPr>
        <xdr:cNvPr id="389" name="【一般廃棄物処理施設】&#10;一人当たり有形固定資産（償却資産）額最大値テキスト"/>
        <xdr:cNvSpPr txBox="1"/>
      </xdr:nvSpPr>
      <xdr:spPr>
        <a:xfrm>
          <a:off x="22199600" y="549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60982</xdr:rowOff>
    </xdr:from>
    <xdr:to>
      <xdr:col>116</xdr:col>
      <xdr:colOff>152400</xdr:colOff>
      <xdr:row>33</xdr:row>
      <xdr:rowOff>60982</xdr:rowOff>
    </xdr:to>
    <xdr:cxnSp macro="">
      <xdr:nvCxnSpPr>
        <xdr:cNvPr id="390" name="直線コネクタ 389"/>
        <xdr:cNvCxnSpPr/>
      </xdr:nvCxnSpPr>
      <xdr:spPr>
        <a:xfrm>
          <a:off x="22072600" y="571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150775</xdr:rowOff>
    </xdr:from>
    <xdr:ext cx="599010" cy="259045"/>
    <xdr:sp macro="" textlink="">
      <xdr:nvSpPr>
        <xdr:cNvPr id="391" name="【一般廃棄物処理施設】&#10;一人当たり有形固定資産（償却資産）額平均値テキスト"/>
        <xdr:cNvSpPr txBox="1"/>
      </xdr:nvSpPr>
      <xdr:spPr>
        <a:xfrm>
          <a:off x="22199600" y="68373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898</xdr:rowOff>
    </xdr:from>
    <xdr:to>
      <xdr:col>116</xdr:col>
      <xdr:colOff>114300</xdr:colOff>
      <xdr:row>40</xdr:row>
      <xdr:rowOff>102498</xdr:rowOff>
    </xdr:to>
    <xdr:sp macro="" textlink="">
      <xdr:nvSpPr>
        <xdr:cNvPr id="392" name="フローチャート: 判断 391"/>
        <xdr:cNvSpPr/>
      </xdr:nvSpPr>
      <xdr:spPr>
        <a:xfrm>
          <a:off x="22110700" y="685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7185</xdr:rowOff>
    </xdr:from>
    <xdr:to>
      <xdr:col>112</xdr:col>
      <xdr:colOff>38100</xdr:colOff>
      <xdr:row>40</xdr:row>
      <xdr:rowOff>108785</xdr:rowOff>
    </xdr:to>
    <xdr:sp macro="" textlink="">
      <xdr:nvSpPr>
        <xdr:cNvPr id="393" name="フローチャート: 判断 392"/>
        <xdr:cNvSpPr/>
      </xdr:nvSpPr>
      <xdr:spPr>
        <a:xfrm>
          <a:off x="21272500" y="686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117352</xdr:rowOff>
    </xdr:from>
    <xdr:to>
      <xdr:col>107</xdr:col>
      <xdr:colOff>101600</xdr:colOff>
      <xdr:row>38</xdr:row>
      <xdr:rowOff>47503</xdr:rowOff>
    </xdr:to>
    <xdr:sp macro="" textlink="">
      <xdr:nvSpPr>
        <xdr:cNvPr id="394" name="フローチャート: 判断 393"/>
        <xdr:cNvSpPr/>
      </xdr:nvSpPr>
      <xdr:spPr>
        <a:xfrm>
          <a:off x="20383500" y="6461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35424</xdr:rowOff>
    </xdr:from>
    <xdr:to>
      <xdr:col>102</xdr:col>
      <xdr:colOff>165100</xdr:colOff>
      <xdr:row>40</xdr:row>
      <xdr:rowOff>137024</xdr:rowOff>
    </xdr:to>
    <xdr:sp macro="" textlink="">
      <xdr:nvSpPr>
        <xdr:cNvPr id="395" name="フローチャート: 判断 394"/>
        <xdr:cNvSpPr/>
      </xdr:nvSpPr>
      <xdr:spPr>
        <a:xfrm>
          <a:off x="19494500" y="6893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86123</xdr:rowOff>
    </xdr:from>
    <xdr:to>
      <xdr:col>98</xdr:col>
      <xdr:colOff>38100</xdr:colOff>
      <xdr:row>41</xdr:row>
      <xdr:rowOff>16273</xdr:rowOff>
    </xdr:to>
    <xdr:sp macro="" textlink="">
      <xdr:nvSpPr>
        <xdr:cNvPr id="396" name="フローチャート: 判断 395"/>
        <xdr:cNvSpPr/>
      </xdr:nvSpPr>
      <xdr:spPr>
        <a:xfrm>
          <a:off x="18605500" y="694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7" name="テキスト ボックス 39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8" name="テキスト ボックス 39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9" name="テキスト ボックス 39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0" name="テキスト ボックス 39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1" name="テキスト ボックス 40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163550</xdr:rowOff>
    </xdr:from>
    <xdr:to>
      <xdr:col>102</xdr:col>
      <xdr:colOff>165100</xdr:colOff>
      <xdr:row>40</xdr:row>
      <xdr:rowOff>93700</xdr:rowOff>
    </xdr:to>
    <xdr:sp macro="" textlink="">
      <xdr:nvSpPr>
        <xdr:cNvPr id="402" name="楕円 401"/>
        <xdr:cNvSpPr/>
      </xdr:nvSpPr>
      <xdr:spPr>
        <a:xfrm>
          <a:off x="19494500" y="68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125312</xdr:rowOff>
    </xdr:from>
    <xdr:ext cx="599010" cy="259045"/>
    <xdr:sp macro="" textlink="">
      <xdr:nvSpPr>
        <xdr:cNvPr id="403" name="n_1aveValue【一般廃棄物処理施設】&#10;一人当たり有形固定資産（償却資産）額"/>
        <xdr:cNvSpPr txBox="1"/>
      </xdr:nvSpPr>
      <xdr:spPr>
        <a:xfrm>
          <a:off x="21011095" y="6640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64029</xdr:rowOff>
    </xdr:from>
    <xdr:ext cx="599010" cy="259045"/>
    <xdr:sp macro="" textlink="">
      <xdr:nvSpPr>
        <xdr:cNvPr id="404" name="n_2aveValue【一般廃棄物処理施設】&#10;一人当たり有形固定資産（償却資産）額"/>
        <xdr:cNvSpPr txBox="1"/>
      </xdr:nvSpPr>
      <xdr:spPr>
        <a:xfrm>
          <a:off x="20134795" y="623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128151</xdr:rowOff>
    </xdr:from>
    <xdr:ext cx="534377" cy="259045"/>
    <xdr:sp macro="" textlink="">
      <xdr:nvSpPr>
        <xdr:cNvPr id="405" name="n_3aveValue【一般廃棄物処理施設】&#10;一人当たり有形固定資産（償却資産）額"/>
        <xdr:cNvSpPr txBox="1"/>
      </xdr:nvSpPr>
      <xdr:spPr>
        <a:xfrm>
          <a:off x="19278111" y="698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32800</xdr:rowOff>
    </xdr:from>
    <xdr:ext cx="534377" cy="259045"/>
    <xdr:sp macro="" textlink="">
      <xdr:nvSpPr>
        <xdr:cNvPr id="406" name="n_4aveValue【一般廃棄物処理施設】&#10;一人当たり有形固定資産（償却資産）額"/>
        <xdr:cNvSpPr txBox="1"/>
      </xdr:nvSpPr>
      <xdr:spPr>
        <a:xfrm>
          <a:off x="18389111" y="671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110227</xdr:rowOff>
    </xdr:from>
    <xdr:ext cx="599010" cy="259045"/>
    <xdr:sp macro="" textlink="">
      <xdr:nvSpPr>
        <xdr:cNvPr id="407" name="n_3mainValue【一般廃棄物処理施設】&#10;一人当たり有形固定資産（償却資産）額"/>
        <xdr:cNvSpPr txBox="1"/>
      </xdr:nvSpPr>
      <xdr:spPr>
        <a:xfrm>
          <a:off x="19245795" y="662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8" name="正方形/長方形 4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9" name="正方形/長方形 4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0" name="正方形/長方形 4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1" name="正方形/長方形 4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2" name="正方形/長方形 4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3" name="正方形/長方形 4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4" name="正方形/長方形 4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5" name="正方形/長方形 4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6" name="テキスト ボックス 4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7" name="直線コネクタ 4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8" name="テキスト ボックス 4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9" name="直線コネクタ 41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0" name="テキスト ボックス 419"/>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1" name="直線コネクタ 42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2" name="テキスト ボックス 42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3" name="直線コネクタ 42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4" name="テキスト ボックス 42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5" name="直線コネクタ 42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6" name="テキスト ボックス 42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7" name="直線コネクタ 42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8" name="テキスト ボックス 42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9" name="直線コネクタ 42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0" name="テキスト ボックス 429"/>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1" name="直線コネクタ 4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433" name="直線コネクタ 432"/>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34"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35" name="直線コネクタ 434"/>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436" name="【保健センター・保健所】&#10;有形固定資産減価償却率最大値テキスト"/>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437" name="直線コネクタ 436"/>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59889</xdr:rowOff>
    </xdr:from>
    <xdr:ext cx="405111" cy="259045"/>
    <xdr:sp macro="" textlink="">
      <xdr:nvSpPr>
        <xdr:cNvPr id="438" name="【保健センター・保健所】&#10;有形固定資産減価償却率平均値テキスト"/>
        <xdr:cNvSpPr txBox="1"/>
      </xdr:nvSpPr>
      <xdr:spPr>
        <a:xfrm>
          <a:off x="16357600" y="10175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81462</xdr:rowOff>
    </xdr:from>
    <xdr:to>
      <xdr:col>85</xdr:col>
      <xdr:colOff>177800</xdr:colOff>
      <xdr:row>60</xdr:row>
      <xdr:rowOff>11612</xdr:rowOff>
    </xdr:to>
    <xdr:sp macro="" textlink="">
      <xdr:nvSpPr>
        <xdr:cNvPr id="439" name="フローチャート: 判断 438"/>
        <xdr:cNvSpPr/>
      </xdr:nvSpPr>
      <xdr:spPr>
        <a:xfrm>
          <a:off x="162687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66766</xdr:rowOff>
    </xdr:from>
    <xdr:to>
      <xdr:col>81</xdr:col>
      <xdr:colOff>101600</xdr:colOff>
      <xdr:row>59</xdr:row>
      <xdr:rowOff>168366</xdr:rowOff>
    </xdr:to>
    <xdr:sp macro="" textlink="">
      <xdr:nvSpPr>
        <xdr:cNvPr id="440" name="フローチャート: 判断 439"/>
        <xdr:cNvSpPr/>
      </xdr:nvSpPr>
      <xdr:spPr>
        <a:xfrm>
          <a:off x="15430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441" name="フローチャート: 判断 440"/>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442" name="フローチャート: 判断 441"/>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4717</xdr:rowOff>
    </xdr:from>
    <xdr:to>
      <xdr:col>67</xdr:col>
      <xdr:colOff>101600</xdr:colOff>
      <xdr:row>59</xdr:row>
      <xdr:rowOff>106317</xdr:rowOff>
    </xdr:to>
    <xdr:sp macro="" textlink="">
      <xdr:nvSpPr>
        <xdr:cNvPr id="443" name="フローチャート: 判断 442"/>
        <xdr:cNvSpPr/>
      </xdr:nvSpPr>
      <xdr:spPr>
        <a:xfrm>
          <a:off x="12763500" y="10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4" name="テキスト ボックス 4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5" name="テキスト ボックス 4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6" name="テキスト ボックス 4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7" name="テキスト ボックス 4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8" name="テキスト ボックス 4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166370</xdr:rowOff>
    </xdr:from>
    <xdr:to>
      <xdr:col>72</xdr:col>
      <xdr:colOff>38100</xdr:colOff>
      <xdr:row>59</xdr:row>
      <xdr:rowOff>96520</xdr:rowOff>
    </xdr:to>
    <xdr:sp macro="" textlink="">
      <xdr:nvSpPr>
        <xdr:cNvPr id="449" name="楕円 448"/>
        <xdr:cNvSpPr/>
      </xdr:nvSpPr>
      <xdr:spPr>
        <a:xfrm>
          <a:off x="136525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13443</xdr:rowOff>
    </xdr:from>
    <xdr:ext cx="405111" cy="259045"/>
    <xdr:sp macro="" textlink="">
      <xdr:nvSpPr>
        <xdr:cNvPr id="450" name="n_1aveValue【保健センター・保健所】&#10;有形固定資産減価償却率"/>
        <xdr:cNvSpPr txBox="1"/>
      </xdr:nvSpPr>
      <xdr:spPr>
        <a:xfrm>
          <a:off x="15266044" y="995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142439</xdr:rowOff>
    </xdr:from>
    <xdr:ext cx="405111" cy="259045"/>
    <xdr:sp macro="" textlink="">
      <xdr:nvSpPr>
        <xdr:cNvPr id="451" name="n_2aveValue【保健センター・保健所】&#10;有形固定資産減価償却率"/>
        <xdr:cNvSpPr txBox="1"/>
      </xdr:nvSpPr>
      <xdr:spPr>
        <a:xfrm>
          <a:off x="14389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121937</xdr:rowOff>
    </xdr:from>
    <xdr:ext cx="405111" cy="259045"/>
    <xdr:sp macro="" textlink="">
      <xdr:nvSpPr>
        <xdr:cNvPr id="452" name="n_3aveValue【保健センター・保健所】&#10;有形固定資産減価償却率"/>
        <xdr:cNvSpPr txBox="1"/>
      </xdr:nvSpPr>
      <xdr:spPr>
        <a:xfrm>
          <a:off x="13500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122844</xdr:rowOff>
    </xdr:from>
    <xdr:ext cx="405111" cy="259045"/>
    <xdr:sp macro="" textlink="">
      <xdr:nvSpPr>
        <xdr:cNvPr id="453" name="n_4aveValue【保健センター・保健所】&#10;有形固定資産減価償却率"/>
        <xdr:cNvSpPr txBox="1"/>
      </xdr:nvSpPr>
      <xdr:spPr>
        <a:xfrm>
          <a:off x="12611744" y="989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113047</xdr:rowOff>
    </xdr:from>
    <xdr:ext cx="405111" cy="259045"/>
    <xdr:sp macro="" textlink="">
      <xdr:nvSpPr>
        <xdr:cNvPr id="454" name="n_3mainValue【保健センター・保健所】&#10;有形固定資産減価償却率"/>
        <xdr:cNvSpPr txBox="1"/>
      </xdr:nvSpPr>
      <xdr:spPr>
        <a:xfrm>
          <a:off x="135007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5" name="正方形/長方形 45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6" name="正方形/長方形 45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7" name="正方形/長方形 45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8" name="正方形/長方形 45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9" name="正方形/長方形 45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0" name="正方形/長方形 45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1" name="正方形/長方形 46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2" name="正方形/長方形 46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3" name="テキスト ボックス 46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4" name="直線コネクタ 46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65" name="直線コネクタ 46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6" name="テキスト ボックス 46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7" name="直線コネクタ 46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8" name="テキスト ボックス 46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9" name="直線コネクタ 46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70" name="テキスト ボックス 46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71" name="直線コネクタ 47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72" name="テキスト ボックス 47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73" name="直線コネクタ 47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74" name="テキスト ボックス 47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5" name="直線コネクタ 47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6" name="テキスト ボックス 47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64</xdr:row>
      <xdr:rowOff>64770</xdr:rowOff>
    </xdr:to>
    <xdr:cxnSp macro="">
      <xdr:nvCxnSpPr>
        <xdr:cNvPr id="478" name="直線コネクタ 477"/>
        <xdr:cNvCxnSpPr/>
      </xdr:nvCxnSpPr>
      <xdr:spPr>
        <a:xfrm flipV="1">
          <a:off x="22160864" y="961263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479"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480" name="直線コネクタ 479"/>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481" name="【保健センター・保健所】&#10;一人当たり面積最大値テキスト"/>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482" name="直線コネクタ 481"/>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53357</xdr:rowOff>
    </xdr:from>
    <xdr:ext cx="469744" cy="259045"/>
    <xdr:sp macro="" textlink="">
      <xdr:nvSpPr>
        <xdr:cNvPr id="483" name="【保健センター・保健所】&#10;一人当たり面積平均値テキスト"/>
        <xdr:cNvSpPr txBox="1"/>
      </xdr:nvSpPr>
      <xdr:spPr>
        <a:xfrm>
          <a:off x="22199600" y="10683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74930</xdr:rowOff>
    </xdr:from>
    <xdr:to>
      <xdr:col>116</xdr:col>
      <xdr:colOff>114300</xdr:colOff>
      <xdr:row>63</xdr:row>
      <xdr:rowOff>5080</xdr:rowOff>
    </xdr:to>
    <xdr:sp macro="" textlink="">
      <xdr:nvSpPr>
        <xdr:cNvPr id="484" name="フローチャート: 判断 483"/>
        <xdr:cNvSpPr/>
      </xdr:nvSpPr>
      <xdr:spPr>
        <a:xfrm>
          <a:off x="221107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90170</xdr:rowOff>
    </xdr:from>
    <xdr:to>
      <xdr:col>112</xdr:col>
      <xdr:colOff>38100</xdr:colOff>
      <xdr:row>63</xdr:row>
      <xdr:rowOff>20320</xdr:rowOff>
    </xdr:to>
    <xdr:sp macro="" textlink="">
      <xdr:nvSpPr>
        <xdr:cNvPr id="485" name="フローチャート: 判断 484"/>
        <xdr:cNvSpPr/>
      </xdr:nvSpPr>
      <xdr:spPr>
        <a:xfrm>
          <a:off x="21272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97790</xdr:rowOff>
    </xdr:from>
    <xdr:to>
      <xdr:col>107</xdr:col>
      <xdr:colOff>101600</xdr:colOff>
      <xdr:row>63</xdr:row>
      <xdr:rowOff>27940</xdr:rowOff>
    </xdr:to>
    <xdr:sp macro="" textlink="">
      <xdr:nvSpPr>
        <xdr:cNvPr id="486" name="フローチャート: 判断 485"/>
        <xdr:cNvSpPr/>
      </xdr:nvSpPr>
      <xdr:spPr>
        <a:xfrm>
          <a:off x="20383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105410</xdr:rowOff>
    </xdr:from>
    <xdr:to>
      <xdr:col>102</xdr:col>
      <xdr:colOff>165100</xdr:colOff>
      <xdr:row>63</xdr:row>
      <xdr:rowOff>35560</xdr:rowOff>
    </xdr:to>
    <xdr:sp macro="" textlink="">
      <xdr:nvSpPr>
        <xdr:cNvPr id="487" name="フローチャート: 判断 486"/>
        <xdr:cNvSpPr/>
      </xdr:nvSpPr>
      <xdr:spPr>
        <a:xfrm>
          <a:off x="19494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82550</xdr:rowOff>
    </xdr:from>
    <xdr:to>
      <xdr:col>98</xdr:col>
      <xdr:colOff>38100</xdr:colOff>
      <xdr:row>63</xdr:row>
      <xdr:rowOff>12700</xdr:rowOff>
    </xdr:to>
    <xdr:sp macro="" textlink="">
      <xdr:nvSpPr>
        <xdr:cNvPr id="488" name="フローチャート: 判断 487"/>
        <xdr:cNvSpPr/>
      </xdr:nvSpPr>
      <xdr:spPr>
        <a:xfrm>
          <a:off x="18605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9" name="テキスト ボックス 48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0" name="テキスト ボックス 48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1" name="テキスト ボックス 49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2" name="テキスト ボックス 49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3" name="テキスト ボックス 49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48260</xdr:rowOff>
    </xdr:from>
    <xdr:to>
      <xdr:col>102</xdr:col>
      <xdr:colOff>165100</xdr:colOff>
      <xdr:row>62</xdr:row>
      <xdr:rowOff>149860</xdr:rowOff>
    </xdr:to>
    <xdr:sp macro="" textlink="">
      <xdr:nvSpPr>
        <xdr:cNvPr id="494" name="楕円 493"/>
        <xdr:cNvSpPr/>
      </xdr:nvSpPr>
      <xdr:spPr>
        <a:xfrm>
          <a:off x="19494500" y="1067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36847</xdr:rowOff>
    </xdr:from>
    <xdr:ext cx="469744" cy="259045"/>
    <xdr:sp macro="" textlink="">
      <xdr:nvSpPr>
        <xdr:cNvPr id="495" name="n_1aveValue【保健センター・保健所】&#10;一人当たり面積"/>
        <xdr:cNvSpPr txBox="1"/>
      </xdr:nvSpPr>
      <xdr:spPr>
        <a:xfrm>
          <a:off x="21075727" y="1049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44467</xdr:rowOff>
    </xdr:from>
    <xdr:ext cx="469744" cy="259045"/>
    <xdr:sp macro="" textlink="">
      <xdr:nvSpPr>
        <xdr:cNvPr id="496" name="n_2aveValue【保健センター・保健所】&#10;一人当たり面積"/>
        <xdr:cNvSpPr txBox="1"/>
      </xdr:nvSpPr>
      <xdr:spPr>
        <a:xfrm>
          <a:off x="201994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26687</xdr:rowOff>
    </xdr:from>
    <xdr:ext cx="469744" cy="259045"/>
    <xdr:sp macro="" textlink="">
      <xdr:nvSpPr>
        <xdr:cNvPr id="497" name="n_3aveValue【保健センター・保健所】&#10;一人当たり面積"/>
        <xdr:cNvSpPr txBox="1"/>
      </xdr:nvSpPr>
      <xdr:spPr>
        <a:xfrm>
          <a:off x="193104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29227</xdr:rowOff>
    </xdr:from>
    <xdr:ext cx="469744" cy="259045"/>
    <xdr:sp macro="" textlink="">
      <xdr:nvSpPr>
        <xdr:cNvPr id="498" name="n_4aveValue【保健センター・保健所】&#10;一人当たり面積"/>
        <xdr:cNvSpPr txBox="1"/>
      </xdr:nvSpPr>
      <xdr:spPr>
        <a:xfrm>
          <a:off x="18421427" y="1048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166387</xdr:rowOff>
    </xdr:from>
    <xdr:ext cx="469744" cy="259045"/>
    <xdr:sp macro="" textlink="">
      <xdr:nvSpPr>
        <xdr:cNvPr id="499" name="n_3mainValue【保健センター・保健所】&#10;一人当たり面積"/>
        <xdr:cNvSpPr txBox="1"/>
      </xdr:nvSpPr>
      <xdr:spPr>
        <a:xfrm>
          <a:off x="193104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0" name="正方形/長方形 49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1" name="正方形/長方形 50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2" name="正方形/長方形 50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3" name="正方形/長方形 50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4" name="正方形/長方形 50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5" name="正方形/長方形 50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6" name="正方形/長方形 50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7" name="正方形/長方形 50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8" name="テキスト ボックス 50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9" name="直線コネクタ 50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10" name="テキスト ボックス 50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11" name="直線コネクタ 51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12" name="テキスト ボックス 511"/>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13" name="直線コネクタ 51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14" name="テキスト ボックス 51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15" name="直線コネクタ 51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6" name="テキスト ボックス 51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7" name="直線コネクタ 51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8" name="テキスト ボックス 51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9" name="直線コネクタ 51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20" name="テキスト ボックス 51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21" name="直線コネクタ 52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22" name="テキスト ボックス 521"/>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3" name="直線コネクタ 52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20138</xdr:rowOff>
    </xdr:from>
    <xdr:to>
      <xdr:col>85</xdr:col>
      <xdr:colOff>126364</xdr:colOff>
      <xdr:row>86</xdr:row>
      <xdr:rowOff>168729</xdr:rowOff>
    </xdr:to>
    <xdr:cxnSp macro="">
      <xdr:nvCxnSpPr>
        <xdr:cNvPr id="525" name="直線コネクタ 524"/>
        <xdr:cNvCxnSpPr/>
      </xdr:nvCxnSpPr>
      <xdr:spPr>
        <a:xfrm flipV="1">
          <a:off x="16318864" y="13393238"/>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26"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27" name="直線コネクタ 526"/>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138265</xdr:rowOff>
    </xdr:from>
    <xdr:ext cx="340478" cy="259045"/>
    <xdr:sp macro="" textlink="">
      <xdr:nvSpPr>
        <xdr:cNvPr id="528" name="【消防施設】&#10;有形固定資産減価償却率最大値テキスト"/>
        <xdr:cNvSpPr txBox="1"/>
      </xdr:nvSpPr>
      <xdr:spPr>
        <a:xfrm>
          <a:off x="16357600" y="1316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20138</xdr:rowOff>
    </xdr:from>
    <xdr:to>
      <xdr:col>86</xdr:col>
      <xdr:colOff>25400</xdr:colOff>
      <xdr:row>78</xdr:row>
      <xdr:rowOff>20138</xdr:rowOff>
    </xdr:to>
    <xdr:cxnSp macro="">
      <xdr:nvCxnSpPr>
        <xdr:cNvPr id="529" name="直線コネクタ 528"/>
        <xdr:cNvCxnSpPr/>
      </xdr:nvCxnSpPr>
      <xdr:spPr>
        <a:xfrm>
          <a:off x="16230600" y="1339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1650</xdr:rowOff>
    </xdr:from>
    <xdr:ext cx="405111" cy="259045"/>
    <xdr:sp macro="" textlink="">
      <xdr:nvSpPr>
        <xdr:cNvPr id="530" name="【消防施設】&#10;有形固定資産減価償却率平均値テキスト"/>
        <xdr:cNvSpPr txBox="1"/>
      </xdr:nvSpPr>
      <xdr:spPr>
        <a:xfrm>
          <a:off x="16357600" y="14232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23223</xdr:rowOff>
    </xdr:from>
    <xdr:to>
      <xdr:col>85</xdr:col>
      <xdr:colOff>177800</xdr:colOff>
      <xdr:row>83</xdr:row>
      <xdr:rowOff>124823</xdr:rowOff>
    </xdr:to>
    <xdr:sp macro="" textlink="">
      <xdr:nvSpPr>
        <xdr:cNvPr id="531" name="フローチャート: 判断 530"/>
        <xdr:cNvSpPr/>
      </xdr:nvSpPr>
      <xdr:spPr>
        <a:xfrm>
          <a:off x="162687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532" name="フローチャート: 判断 531"/>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21589</xdr:rowOff>
    </xdr:from>
    <xdr:to>
      <xdr:col>76</xdr:col>
      <xdr:colOff>165100</xdr:colOff>
      <xdr:row>82</xdr:row>
      <xdr:rowOff>123189</xdr:rowOff>
    </xdr:to>
    <xdr:sp macro="" textlink="">
      <xdr:nvSpPr>
        <xdr:cNvPr id="533" name="フローチャート: 判断 532"/>
        <xdr:cNvSpPr/>
      </xdr:nvSpPr>
      <xdr:spPr>
        <a:xfrm>
          <a:off x="14541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534" name="フローチャート: 判断 533"/>
        <xdr:cNvSpPr/>
      </xdr:nvSpPr>
      <xdr:spPr>
        <a:xfrm>
          <a:off x="13652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10161</xdr:rowOff>
    </xdr:from>
    <xdr:to>
      <xdr:col>67</xdr:col>
      <xdr:colOff>101600</xdr:colOff>
      <xdr:row>82</xdr:row>
      <xdr:rowOff>111761</xdr:rowOff>
    </xdr:to>
    <xdr:sp macro="" textlink="">
      <xdr:nvSpPr>
        <xdr:cNvPr id="535" name="フローチャート: 判断 534"/>
        <xdr:cNvSpPr/>
      </xdr:nvSpPr>
      <xdr:spPr>
        <a:xfrm>
          <a:off x="12763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6" name="テキスト ボックス 53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7" name="テキスト ボックス 53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8" name="テキスト ボックス 53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9" name="テキスト ボックス 53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0" name="テキスト ボックス 53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84</xdr:row>
      <xdr:rowOff>6894</xdr:rowOff>
    </xdr:from>
    <xdr:to>
      <xdr:col>72</xdr:col>
      <xdr:colOff>38100</xdr:colOff>
      <xdr:row>84</xdr:row>
      <xdr:rowOff>108494</xdr:rowOff>
    </xdr:to>
    <xdr:sp macro="" textlink="">
      <xdr:nvSpPr>
        <xdr:cNvPr id="541" name="楕円 540"/>
        <xdr:cNvSpPr/>
      </xdr:nvSpPr>
      <xdr:spPr>
        <a:xfrm>
          <a:off x="13652500" y="1440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146248</xdr:rowOff>
    </xdr:from>
    <xdr:ext cx="405111" cy="259045"/>
    <xdr:sp macro="" textlink="">
      <xdr:nvSpPr>
        <xdr:cNvPr id="542" name="n_1aveValue【消防施設】&#10;有形固定資産減価償却率"/>
        <xdr:cNvSpPr txBox="1"/>
      </xdr:nvSpPr>
      <xdr:spPr>
        <a:xfrm>
          <a:off x="152660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139716</xdr:rowOff>
    </xdr:from>
    <xdr:ext cx="405111" cy="259045"/>
    <xdr:sp macro="" textlink="">
      <xdr:nvSpPr>
        <xdr:cNvPr id="543" name="n_2aveValue【消防施設】&#10;有形固定資産減価償却率"/>
        <xdr:cNvSpPr txBox="1"/>
      </xdr:nvSpPr>
      <xdr:spPr>
        <a:xfrm>
          <a:off x="14389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82566</xdr:rowOff>
    </xdr:from>
    <xdr:ext cx="405111" cy="259045"/>
    <xdr:sp macro="" textlink="">
      <xdr:nvSpPr>
        <xdr:cNvPr id="544" name="n_3aveValue【消防施設】&#10;有形固定資産減価償却率"/>
        <xdr:cNvSpPr txBox="1"/>
      </xdr:nvSpPr>
      <xdr:spPr>
        <a:xfrm>
          <a:off x="13500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128288</xdr:rowOff>
    </xdr:from>
    <xdr:ext cx="405111" cy="259045"/>
    <xdr:sp macro="" textlink="">
      <xdr:nvSpPr>
        <xdr:cNvPr id="545" name="n_4aveValue【消防施設】&#10;有形固定資産減価償却率"/>
        <xdr:cNvSpPr txBox="1"/>
      </xdr:nvSpPr>
      <xdr:spPr>
        <a:xfrm>
          <a:off x="12611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99621</xdr:rowOff>
    </xdr:from>
    <xdr:ext cx="405111" cy="259045"/>
    <xdr:sp macro="" textlink="">
      <xdr:nvSpPr>
        <xdr:cNvPr id="546" name="n_3mainValue【消防施設】&#10;有形固定資産減価償却率"/>
        <xdr:cNvSpPr txBox="1"/>
      </xdr:nvSpPr>
      <xdr:spPr>
        <a:xfrm>
          <a:off x="13500744" y="1450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7" name="正方形/長方形 54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8" name="正方形/長方形 54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9" name="正方形/長方形 54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0" name="正方形/長方形 54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1" name="正方形/長方形 55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2" name="正方形/長方形 55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3" name="正方形/長方形 55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4" name="正方形/長方形 55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55" name="テキスト ボックス 55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6" name="直線コネクタ 55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57" name="直線コネクタ 55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58" name="テキスト ボックス 55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59" name="直線コネクタ 55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60" name="テキスト ボックス 55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61" name="直線コネクタ 56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62" name="テキスト ボックス 56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63" name="直線コネクタ 56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64" name="テキスト ボックス 56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5" name="直線コネクタ 56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6" name="テキスト ボックス 56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86106</xdr:rowOff>
    </xdr:from>
    <xdr:to>
      <xdr:col>116</xdr:col>
      <xdr:colOff>62864</xdr:colOff>
      <xdr:row>86</xdr:row>
      <xdr:rowOff>37185</xdr:rowOff>
    </xdr:to>
    <xdr:cxnSp macro="">
      <xdr:nvCxnSpPr>
        <xdr:cNvPr id="568" name="直線コネクタ 567"/>
        <xdr:cNvCxnSpPr/>
      </xdr:nvCxnSpPr>
      <xdr:spPr>
        <a:xfrm flipV="1">
          <a:off x="22160864" y="13287756"/>
          <a:ext cx="0" cy="149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41012</xdr:rowOff>
    </xdr:from>
    <xdr:ext cx="469744" cy="259045"/>
    <xdr:sp macro="" textlink="">
      <xdr:nvSpPr>
        <xdr:cNvPr id="569" name="【消防施設】&#10;一人当たり面積最小値テキスト"/>
        <xdr:cNvSpPr txBox="1"/>
      </xdr:nvSpPr>
      <xdr:spPr>
        <a:xfrm>
          <a:off x="22199600" y="1478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37185</xdr:rowOff>
    </xdr:from>
    <xdr:to>
      <xdr:col>116</xdr:col>
      <xdr:colOff>152400</xdr:colOff>
      <xdr:row>86</xdr:row>
      <xdr:rowOff>37185</xdr:rowOff>
    </xdr:to>
    <xdr:cxnSp macro="">
      <xdr:nvCxnSpPr>
        <xdr:cNvPr id="570" name="直線コネクタ 569"/>
        <xdr:cNvCxnSpPr/>
      </xdr:nvCxnSpPr>
      <xdr:spPr>
        <a:xfrm>
          <a:off x="22072600" y="1478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32783</xdr:rowOff>
    </xdr:from>
    <xdr:ext cx="469744" cy="259045"/>
    <xdr:sp macro="" textlink="">
      <xdr:nvSpPr>
        <xdr:cNvPr id="571" name="【消防施設】&#10;一人当たり面積最大値テキスト"/>
        <xdr:cNvSpPr txBox="1"/>
      </xdr:nvSpPr>
      <xdr:spPr>
        <a:xfrm>
          <a:off x="22199600" y="13062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86106</xdr:rowOff>
    </xdr:from>
    <xdr:to>
      <xdr:col>116</xdr:col>
      <xdr:colOff>152400</xdr:colOff>
      <xdr:row>77</xdr:row>
      <xdr:rowOff>86106</xdr:rowOff>
    </xdr:to>
    <xdr:cxnSp macro="">
      <xdr:nvCxnSpPr>
        <xdr:cNvPr id="572" name="直線コネクタ 571"/>
        <xdr:cNvCxnSpPr/>
      </xdr:nvCxnSpPr>
      <xdr:spPr>
        <a:xfrm>
          <a:off x="22072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10989</xdr:rowOff>
    </xdr:from>
    <xdr:ext cx="469744" cy="259045"/>
    <xdr:sp macro="" textlink="">
      <xdr:nvSpPr>
        <xdr:cNvPr id="573" name="【消防施設】&#10;一人当たり面積平均値テキスト"/>
        <xdr:cNvSpPr txBox="1"/>
      </xdr:nvSpPr>
      <xdr:spPr>
        <a:xfrm>
          <a:off x="22199600" y="14584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574" name="フローチャート: 判断 573"/>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32562</xdr:rowOff>
    </xdr:from>
    <xdr:to>
      <xdr:col>112</xdr:col>
      <xdr:colOff>38100</xdr:colOff>
      <xdr:row>85</xdr:row>
      <xdr:rowOff>134162</xdr:rowOff>
    </xdr:to>
    <xdr:sp macro="" textlink="">
      <xdr:nvSpPr>
        <xdr:cNvPr id="575" name="フローチャート: 判断 574"/>
        <xdr:cNvSpPr/>
      </xdr:nvSpPr>
      <xdr:spPr>
        <a:xfrm>
          <a:off x="212725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35306</xdr:rowOff>
    </xdr:from>
    <xdr:to>
      <xdr:col>107</xdr:col>
      <xdr:colOff>101600</xdr:colOff>
      <xdr:row>85</xdr:row>
      <xdr:rowOff>136906</xdr:rowOff>
    </xdr:to>
    <xdr:sp macro="" textlink="">
      <xdr:nvSpPr>
        <xdr:cNvPr id="576" name="フローチャート: 判断 575"/>
        <xdr:cNvSpPr/>
      </xdr:nvSpPr>
      <xdr:spPr>
        <a:xfrm>
          <a:off x="20383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36221</xdr:rowOff>
    </xdr:from>
    <xdr:to>
      <xdr:col>102</xdr:col>
      <xdr:colOff>165100</xdr:colOff>
      <xdr:row>85</xdr:row>
      <xdr:rowOff>137821</xdr:rowOff>
    </xdr:to>
    <xdr:sp macro="" textlink="">
      <xdr:nvSpPr>
        <xdr:cNvPr id="577" name="フローチャート: 判断 576"/>
        <xdr:cNvSpPr/>
      </xdr:nvSpPr>
      <xdr:spPr>
        <a:xfrm>
          <a:off x="19494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22504</xdr:rowOff>
    </xdr:from>
    <xdr:to>
      <xdr:col>98</xdr:col>
      <xdr:colOff>38100</xdr:colOff>
      <xdr:row>85</xdr:row>
      <xdr:rowOff>124104</xdr:rowOff>
    </xdr:to>
    <xdr:sp macro="" textlink="">
      <xdr:nvSpPr>
        <xdr:cNvPr id="578" name="フローチャート: 判断 577"/>
        <xdr:cNvSpPr/>
      </xdr:nvSpPr>
      <xdr:spPr>
        <a:xfrm>
          <a:off x="18605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9" name="テキスト ボックス 57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80" name="テキスト ボックス 57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81" name="テキスト ボックス 58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82" name="テキスト ボックス 58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83" name="テキスト ボックス 58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58165</xdr:rowOff>
    </xdr:from>
    <xdr:to>
      <xdr:col>102</xdr:col>
      <xdr:colOff>165100</xdr:colOff>
      <xdr:row>85</xdr:row>
      <xdr:rowOff>159765</xdr:rowOff>
    </xdr:to>
    <xdr:sp macro="" textlink="">
      <xdr:nvSpPr>
        <xdr:cNvPr id="584" name="楕円 583"/>
        <xdr:cNvSpPr/>
      </xdr:nvSpPr>
      <xdr:spPr>
        <a:xfrm>
          <a:off x="194945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150689</xdr:rowOff>
    </xdr:from>
    <xdr:ext cx="469744" cy="259045"/>
    <xdr:sp macro="" textlink="">
      <xdr:nvSpPr>
        <xdr:cNvPr id="585" name="n_1aveValue【消防施設】&#10;一人当たり面積"/>
        <xdr:cNvSpPr txBox="1"/>
      </xdr:nvSpPr>
      <xdr:spPr>
        <a:xfrm>
          <a:off x="21075727" y="14381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153433</xdr:rowOff>
    </xdr:from>
    <xdr:ext cx="469744" cy="259045"/>
    <xdr:sp macro="" textlink="">
      <xdr:nvSpPr>
        <xdr:cNvPr id="586" name="n_2aveValue【消防施設】&#10;一人当たり面積"/>
        <xdr:cNvSpPr txBox="1"/>
      </xdr:nvSpPr>
      <xdr:spPr>
        <a:xfrm>
          <a:off x="20199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154348</xdr:rowOff>
    </xdr:from>
    <xdr:ext cx="469744" cy="259045"/>
    <xdr:sp macro="" textlink="">
      <xdr:nvSpPr>
        <xdr:cNvPr id="587" name="n_3aveValue【消防施設】&#10;一人当たり面積"/>
        <xdr:cNvSpPr txBox="1"/>
      </xdr:nvSpPr>
      <xdr:spPr>
        <a:xfrm>
          <a:off x="19310427" y="1438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140631</xdr:rowOff>
    </xdr:from>
    <xdr:ext cx="469744" cy="259045"/>
    <xdr:sp macro="" textlink="">
      <xdr:nvSpPr>
        <xdr:cNvPr id="588" name="n_4aveValue【消防施設】&#10;一人当たり面積"/>
        <xdr:cNvSpPr txBox="1"/>
      </xdr:nvSpPr>
      <xdr:spPr>
        <a:xfrm>
          <a:off x="18421427" y="143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150892</xdr:rowOff>
    </xdr:from>
    <xdr:ext cx="469744" cy="259045"/>
    <xdr:sp macro="" textlink="">
      <xdr:nvSpPr>
        <xdr:cNvPr id="589" name="n_3mainValue【消防施設】&#10;一人当たり面積"/>
        <xdr:cNvSpPr txBox="1"/>
      </xdr:nvSpPr>
      <xdr:spPr>
        <a:xfrm>
          <a:off x="19310427" y="1472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90" name="正方形/長方形 58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1" name="正方形/長方形 59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2" name="正方形/長方形 59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3" name="正方形/長方形 59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4" name="正方形/長方形 59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5" name="正方形/長方形 59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6" name="正方形/長方形 59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7" name="正方形/長方形 59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8" name="テキスト ボックス 59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9" name="直線コネクタ 59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00" name="テキスト ボックス 59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01" name="直線コネクタ 60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02" name="テキスト ボックス 60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3" name="直線コネクタ 60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4" name="テキスト ボックス 60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5" name="直線コネクタ 60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6" name="テキスト ボックス 60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7" name="直線コネクタ 60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8" name="テキスト ボックス 60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9" name="直線コネクタ 60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10" name="テキスト ボックス 60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1" name="直線コネクタ 61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12" name="テキスト ボックス 61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3" name="直線コネクタ 61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615" name="直線コネクタ 614"/>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16"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17" name="直線コネクタ 61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618" name="【庁舎】&#10;有形固定資産減価償却率最大値テキスト"/>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619" name="直線コネクタ 618"/>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16890</xdr:rowOff>
    </xdr:from>
    <xdr:ext cx="405111" cy="259045"/>
    <xdr:sp macro="" textlink="">
      <xdr:nvSpPr>
        <xdr:cNvPr id="620" name="【庁舎】&#10;有形固定資産減価償却率平均値テキスト"/>
        <xdr:cNvSpPr txBox="1"/>
      </xdr:nvSpPr>
      <xdr:spPr>
        <a:xfrm>
          <a:off x="16357600" y="17847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621" name="フローチャート: 判断 620"/>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622" name="フローチャート: 判断 621"/>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623" name="フローチャート: 判断 622"/>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134801</xdr:rowOff>
    </xdr:from>
    <xdr:to>
      <xdr:col>72</xdr:col>
      <xdr:colOff>38100</xdr:colOff>
      <xdr:row>105</xdr:row>
      <xdr:rowOff>64951</xdr:rowOff>
    </xdr:to>
    <xdr:sp macro="" textlink="">
      <xdr:nvSpPr>
        <xdr:cNvPr id="624" name="フローチャート: 判断 623"/>
        <xdr:cNvSpPr/>
      </xdr:nvSpPr>
      <xdr:spPr>
        <a:xfrm>
          <a:off x="136525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625" name="フローチャート: 判断 624"/>
        <xdr:cNvSpPr/>
      </xdr:nvSpPr>
      <xdr:spPr>
        <a:xfrm>
          <a:off x="12763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6" name="テキスト ボックス 62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7" name="テキスト ボックス 62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8" name="テキスト ボックス 62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9" name="テキスト ボックス 62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0" name="テキスト ボックス 62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162561</xdr:rowOff>
    </xdr:from>
    <xdr:to>
      <xdr:col>72</xdr:col>
      <xdr:colOff>38100</xdr:colOff>
      <xdr:row>104</xdr:row>
      <xdr:rowOff>92711</xdr:rowOff>
    </xdr:to>
    <xdr:sp macro="" textlink="">
      <xdr:nvSpPr>
        <xdr:cNvPr id="631" name="楕円 630"/>
        <xdr:cNvSpPr/>
      </xdr:nvSpPr>
      <xdr:spPr>
        <a:xfrm>
          <a:off x="136525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34126</xdr:rowOff>
    </xdr:from>
    <xdr:ext cx="405111" cy="259045"/>
    <xdr:sp macro="" textlink="">
      <xdr:nvSpPr>
        <xdr:cNvPr id="632" name="n_1aveValue【庁舎】&#10;有形固定資産減価償却率"/>
        <xdr:cNvSpPr txBox="1"/>
      </xdr:nvSpPr>
      <xdr:spPr>
        <a:xfrm>
          <a:off x="15266044" y="1769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52088</xdr:rowOff>
    </xdr:from>
    <xdr:ext cx="405111" cy="259045"/>
    <xdr:sp macro="" textlink="">
      <xdr:nvSpPr>
        <xdr:cNvPr id="633" name="n_2aveValue【庁舎】&#10;有形固定資産減価償却率"/>
        <xdr:cNvSpPr txBox="1"/>
      </xdr:nvSpPr>
      <xdr:spPr>
        <a:xfrm>
          <a:off x="14389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56078</xdr:rowOff>
    </xdr:from>
    <xdr:ext cx="405111" cy="259045"/>
    <xdr:sp macro="" textlink="">
      <xdr:nvSpPr>
        <xdr:cNvPr id="634" name="n_3aveValue【庁舎】&#10;有形固定資産減価償却率"/>
        <xdr:cNvSpPr txBox="1"/>
      </xdr:nvSpPr>
      <xdr:spPr>
        <a:xfrm>
          <a:off x="13500744" y="1805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112503</xdr:rowOff>
    </xdr:from>
    <xdr:ext cx="405111" cy="259045"/>
    <xdr:sp macro="" textlink="">
      <xdr:nvSpPr>
        <xdr:cNvPr id="635" name="n_4aveValue【庁舎】&#10;有形固定資産減価償却率"/>
        <xdr:cNvSpPr txBox="1"/>
      </xdr:nvSpPr>
      <xdr:spPr>
        <a:xfrm>
          <a:off x="12611744" y="1777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109238</xdr:rowOff>
    </xdr:from>
    <xdr:ext cx="405111" cy="259045"/>
    <xdr:sp macro="" textlink="">
      <xdr:nvSpPr>
        <xdr:cNvPr id="636" name="n_3mainValue【庁舎】&#10;有形固定資産減価償却率"/>
        <xdr:cNvSpPr txBox="1"/>
      </xdr:nvSpPr>
      <xdr:spPr>
        <a:xfrm>
          <a:off x="135007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7" name="正方形/長方形 63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8" name="正方形/長方形 63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9" name="正方形/長方形 63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0" name="正方形/長方形 63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1" name="正方形/長方形 64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2" name="正方形/長方形 64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3" name="正方形/長方形 64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4" name="正方形/長方形 64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5" name="テキスト ボックス 64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6" name="直線コネクタ 64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47" name="直線コネクタ 64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48" name="テキスト ボックス 64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49" name="直線コネクタ 64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50" name="テキスト ボックス 64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51" name="直線コネクタ 65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52" name="テキスト ボックス 65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53" name="直線コネクタ 65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54" name="テキスト ボックス 65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55" name="直線コネクタ 65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56" name="テキスト ボックス 65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57" name="直線コネクタ 65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58" name="テキスト ボックス 65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9" name="直線コネクタ 65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0" name="テキスト ボックス 65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59871</xdr:rowOff>
    </xdr:from>
    <xdr:to>
      <xdr:col>116</xdr:col>
      <xdr:colOff>62864</xdr:colOff>
      <xdr:row>107</xdr:row>
      <xdr:rowOff>170906</xdr:rowOff>
    </xdr:to>
    <xdr:cxnSp macro="">
      <xdr:nvCxnSpPr>
        <xdr:cNvPr id="662" name="直線コネクタ 661"/>
        <xdr:cNvCxnSpPr/>
      </xdr:nvCxnSpPr>
      <xdr:spPr>
        <a:xfrm flipV="1">
          <a:off x="22160864" y="1703342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3283</xdr:rowOff>
    </xdr:from>
    <xdr:ext cx="469744" cy="259045"/>
    <xdr:sp macro="" textlink="">
      <xdr:nvSpPr>
        <xdr:cNvPr id="663" name="【庁舎】&#10;一人当たり面積最小値テキスト"/>
        <xdr:cNvSpPr txBox="1"/>
      </xdr:nvSpPr>
      <xdr:spPr>
        <a:xfrm>
          <a:off x="22199600" y="1851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170906</xdr:rowOff>
    </xdr:from>
    <xdr:to>
      <xdr:col>116</xdr:col>
      <xdr:colOff>152400</xdr:colOff>
      <xdr:row>107</xdr:row>
      <xdr:rowOff>170906</xdr:rowOff>
    </xdr:to>
    <xdr:cxnSp macro="">
      <xdr:nvCxnSpPr>
        <xdr:cNvPr id="664" name="直線コネクタ 663"/>
        <xdr:cNvCxnSpPr/>
      </xdr:nvCxnSpPr>
      <xdr:spPr>
        <a:xfrm>
          <a:off x="22072600" y="1851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6548</xdr:rowOff>
    </xdr:from>
    <xdr:ext cx="469744" cy="259045"/>
    <xdr:sp macro="" textlink="">
      <xdr:nvSpPr>
        <xdr:cNvPr id="665" name="【庁舎】&#10;一人当たり面積最大値テキスト"/>
        <xdr:cNvSpPr txBox="1"/>
      </xdr:nvSpPr>
      <xdr:spPr>
        <a:xfrm>
          <a:off x="22199600" y="1680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59871</xdr:rowOff>
    </xdr:from>
    <xdr:to>
      <xdr:col>116</xdr:col>
      <xdr:colOff>152400</xdr:colOff>
      <xdr:row>99</xdr:row>
      <xdr:rowOff>59871</xdr:rowOff>
    </xdr:to>
    <xdr:cxnSp macro="">
      <xdr:nvCxnSpPr>
        <xdr:cNvPr id="666" name="直線コネクタ 665"/>
        <xdr:cNvCxnSpPr/>
      </xdr:nvCxnSpPr>
      <xdr:spPr>
        <a:xfrm>
          <a:off x="22072600" y="17033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36484</xdr:rowOff>
    </xdr:from>
    <xdr:ext cx="469744" cy="259045"/>
    <xdr:sp macro="" textlink="">
      <xdr:nvSpPr>
        <xdr:cNvPr id="667" name="【庁舎】&#10;一人当たり面積平均値テキスト"/>
        <xdr:cNvSpPr txBox="1"/>
      </xdr:nvSpPr>
      <xdr:spPr>
        <a:xfrm>
          <a:off x="22199600" y="18038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58057</xdr:rowOff>
    </xdr:from>
    <xdr:to>
      <xdr:col>116</xdr:col>
      <xdr:colOff>114300</xdr:colOff>
      <xdr:row>105</xdr:row>
      <xdr:rowOff>159657</xdr:rowOff>
    </xdr:to>
    <xdr:sp macro="" textlink="">
      <xdr:nvSpPr>
        <xdr:cNvPr id="668" name="フローチャート: 判断 667"/>
        <xdr:cNvSpPr/>
      </xdr:nvSpPr>
      <xdr:spPr>
        <a:xfrm>
          <a:off x="221107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74386</xdr:rowOff>
    </xdr:from>
    <xdr:to>
      <xdr:col>112</xdr:col>
      <xdr:colOff>38100</xdr:colOff>
      <xdr:row>106</xdr:row>
      <xdr:rowOff>4536</xdr:rowOff>
    </xdr:to>
    <xdr:sp macro="" textlink="">
      <xdr:nvSpPr>
        <xdr:cNvPr id="669" name="フローチャート: 判断 668"/>
        <xdr:cNvSpPr/>
      </xdr:nvSpPr>
      <xdr:spPr>
        <a:xfrm>
          <a:off x="21272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90714</xdr:rowOff>
    </xdr:from>
    <xdr:to>
      <xdr:col>107</xdr:col>
      <xdr:colOff>101600</xdr:colOff>
      <xdr:row>106</xdr:row>
      <xdr:rowOff>20864</xdr:rowOff>
    </xdr:to>
    <xdr:sp macro="" textlink="">
      <xdr:nvSpPr>
        <xdr:cNvPr id="670" name="フローチャート: 判断 669"/>
        <xdr:cNvSpPr/>
      </xdr:nvSpPr>
      <xdr:spPr>
        <a:xfrm>
          <a:off x="20383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671" name="フローチャート: 判断 670"/>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10705</xdr:rowOff>
    </xdr:from>
    <xdr:to>
      <xdr:col>98</xdr:col>
      <xdr:colOff>38100</xdr:colOff>
      <xdr:row>106</xdr:row>
      <xdr:rowOff>112305</xdr:rowOff>
    </xdr:to>
    <xdr:sp macro="" textlink="">
      <xdr:nvSpPr>
        <xdr:cNvPr id="672" name="フローチャート: 判断 671"/>
        <xdr:cNvSpPr/>
      </xdr:nvSpPr>
      <xdr:spPr>
        <a:xfrm>
          <a:off x="18605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3" name="テキスト ボックス 67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4" name="テキスト ボックス 67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5" name="テキスト ボックス 67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6" name="テキスト ボックス 67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7" name="テキスト ボックス 67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104</xdr:row>
      <xdr:rowOff>98879</xdr:rowOff>
    </xdr:from>
    <xdr:to>
      <xdr:col>102</xdr:col>
      <xdr:colOff>165100</xdr:colOff>
      <xdr:row>105</xdr:row>
      <xdr:rowOff>29029</xdr:rowOff>
    </xdr:to>
    <xdr:sp macro="" textlink="">
      <xdr:nvSpPr>
        <xdr:cNvPr id="678" name="楕円 677"/>
        <xdr:cNvSpPr/>
      </xdr:nvSpPr>
      <xdr:spPr>
        <a:xfrm>
          <a:off x="19494500" y="1792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21063</xdr:rowOff>
    </xdr:from>
    <xdr:ext cx="469744" cy="259045"/>
    <xdr:sp macro="" textlink="">
      <xdr:nvSpPr>
        <xdr:cNvPr id="679" name="n_1aveValue【庁舎】&#10;一人当たり面積"/>
        <xdr:cNvSpPr txBox="1"/>
      </xdr:nvSpPr>
      <xdr:spPr>
        <a:xfrm>
          <a:off x="21075727" y="1785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37391</xdr:rowOff>
    </xdr:from>
    <xdr:ext cx="469744" cy="259045"/>
    <xdr:sp macro="" textlink="">
      <xdr:nvSpPr>
        <xdr:cNvPr id="680" name="n_2aveValue【庁舎】&#10;一人当たり面積"/>
        <xdr:cNvSpPr txBox="1"/>
      </xdr:nvSpPr>
      <xdr:spPr>
        <a:xfrm>
          <a:off x="201994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49547</xdr:rowOff>
    </xdr:from>
    <xdr:ext cx="469744" cy="259045"/>
    <xdr:sp macro="" textlink="">
      <xdr:nvSpPr>
        <xdr:cNvPr id="681" name="n_3aveValue【庁舎】&#10;一人当たり面積"/>
        <xdr:cNvSpPr txBox="1"/>
      </xdr:nvSpPr>
      <xdr:spPr>
        <a:xfrm>
          <a:off x="19310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128832</xdr:rowOff>
    </xdr:from>
    <xdr:ext cx="469744" cy="259045"/>
    <xdr:sp macro="" textlink="">
      <xdr:nvSpPr>
        <xdr:cNvPr id="682" name="n_4aveValue【庁舎】&#10;一人当たり面積"/>
        <xdr:cNvSpPr txBox="1"/>
      </xdr:nvSpPr>
      <xdr:spPr>
        <a:xfrm>
          <a:off x="18421427" y="1795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45556</xdr:rowOff>
    </xdr:from>
    <xdr:ext cx="469744" cy="259045"/>
    <xdr:sp macro="" textlink="">
      <xdr:nvSpPr>
        <xdr:cNvPr id="683" name="n_3mainValue【庁舎】&#10;一人当たり面積"/>
        <xdr:cNvSpPr txBox="1"/>
      </xdr:nvSpPr>
      <xdr:spPr>
        <a:xfrm>
          <a:off x="19310427" y="17704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4" name="正方形/長方形 68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5" name="正方形/長方形 68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6" name="テキスト ボックス 68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一般廃棄物処理施設は施設の老朽化により類似団体と比べて減価償却率が高い水準にあるが、</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年度に完成した</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クリーンリサイクルセンターの建設により今後減価償却率は改善される見込み</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である</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プールは合併後に旧鷹巣町のプールを更新したが、体育館は旧町ごとに整備したのち、更新はしていない状況である。今後、集約を含めて更新を検討する必要がある。</a:t>
          </a:r>
          <a:endPar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消防施設については市町村合併後、更新していなかったため、類似団体平均より高くなっており、集約を含めながら、分署の再編の検討を行っている。</a:t>
          </a:r>
          <a:endPar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いずれの施設も公共施設</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等</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総合管理計画に基づき、人口減少に合わせた施設全体数の削減も必要である。</a:t>
          </a:r>
          <a:endPar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秋田県北秋田市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31,475
31,306
1,152.76
25,017,578
24,316,049
550,135
13,574,017
26,254,983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74.2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人口の減少や全国平均を上回る高齢化率（</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令和２</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年３月末４３．</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％）に加え、市内に核となる大きな産業がないこと等により財政基盤が脆弱であることから、類似団体平均をかなり下回っている。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これまでも公共施設の民間移管及び統廃合等による歳出の削減に取り組んできたが、今後も保育園の民間移管や学校の統合等</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北秋田市</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公共施設等総合管理計画に基づき施設の維持管理経費のさらなる削減を</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目指すとともに、伊勢堂岱遺跡や</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マタギ、森吉山等の自然・文化資源を生かした観光振興により税収等の増加を</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図り、財政基盤の強化に努める。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124883</xdr:rowOff>
    </xdr:from>
    <xdr:to>
      <xdr:col>23</xdr:col>
      <xdr:colOff>133350</xdr:colOff>
      <xdr:row>44</xdr:row>
      <xdr:rowOff>124883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6686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124883</xdr:rowOff>
    </xdr:from>
    <xdr:to>
      <xdr:col>19</xdr:col>
      <xdr:colOff>133350</xdr:colOff>
      <xdr:row>44</xdr:row>
      <xdr:rowOff>124883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124883</xdr:rowOff>
    </xdr:from>
    <xdr:to>
      <xdr:col>15</xdr:col>
      <xdr:colOff>82550</xdr:colOff>
      <xdr:row>44</xdr:row>
      <xdr:rowOff>124883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124883</xdr:rowOff>
    </xdr:from>
    <xdr:to>
      <xdr:col>11</xdr:col>
      <xdr:colOff>31750</xdr:colOff>
      <xdr:row>44</xdr:row>
      <xdr:rowOff>124883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74083</xdr:rowOff>
    </xdr:from>
    <xdr:to>
      <xdr:col>23</xdr:col>
      <xdr:colOff>184150</xdr:colOff>
      <xdr:row>45</xdr:row>
      <xdr:rowOff>4233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46160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58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74083</xdr:rowOff>
    </xdr:from>
    <xdr:to>
      <xdr:col>19</xdr:col>
      <xdr:colOff>184150</xdr:colOff>
      <xdr:row>45</xdr:row>
      <xdr:rowOff>4233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160460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74083</xdr:rowOff>
    </xdr:from>
    <xdr:to>
      <xdr:col>15</xdr:col>
      <xdr:colOff>133350</xdr:colOff>
      <xdr:row>45</xdr:row>
      <xdr:rowOff>4233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160460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74083</xdr:rowOff>
    </xdr:from>
    <xdr:to>
      <xdr:col>11</xdr:col>
      <xdr:colOff>82550</xdr:colOff>
      <xdr:row>45</xdr:row>
      <xdr:rowOff>4233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160460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74083</xdr:rowOff>
    </xdr:from>
    <xdr:to>
      <xdr:col>7</xdr:col>
      <xdr:colOff>31750</xdr:colOff>
      <xdr:row>45</xdr:row>
      <xdr:rowOff>4233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160460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令和元年度は前年度を０．１ポイント上回る９６．１％となり、４年続けて比率が上昇したことで、前年度に引き続き類似団体平均を上回る水準となった。</a:t>
          </a:r>
          <a:endPar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分子（人件費、扶助費、公債費等の義務的性格の強い経常的経費に充当される一般財源）においては、地方債の償還終了に伴う公債費の減（▲４１百万円）があったものの、分母（市税、地方交付税、地方譲与税等の経常的な収入である一般財源及び臨時財政対策債）において、普通交付税が減少（▲８６百万円）したことにより、全体としては前年度を上回った。</a:t>
          </a:r>
          <a:endPar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今後は、市税収納対策の強化による市税等自主財源の確保を図るとともに、北秋田市公共施設等総合管理計画に基づく施設の維持管理費の削減や事務事業の見直しなどにより経常経費の削減を図る。</a:t>
          </a:r>
          <a:endPar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89081</xdr:rowOff>
    </xdr:from>
    <xdr:to>
      <xdr:col>23</xdr:col>
      <xdr:colOff>133350</xdr:colOff>
      <xdr:row>67</xdr:row>
      <xdr:rowOff>42091</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33181"/>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14168</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42091</xdr:rowOff>
    </xdr:from>
    <xdr:to>
      <xdr:col>24</xdr:col>
      <xdr:colOff>12700</xdr:colOff>
      <xdr:row>67</xdr:row>
      <xdr:rowOff>42091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4008</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89081</xdr:rowOff>
    </xdr:from>
    <xdr:to>
      <xdr:col>24</xdr:col>
      <xdr:colOff>12700</xdr:colOff>
      <xdr:row>58</xdr:row>
      <xdr:rowOff>89081</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26307</xdr:rowOff>
    </xdr:from>
    <xdr:to>
      <xdr:col>23</xdr:col>
      <xdr:colOff>133350</xdr:colOff>
      <xdr:row>61</xdr:row>
      <xdr:rowOff>29754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484757"/>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84200</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199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67673</xdr:rowOff>
    </xdr:from>
    <xdr:to>
      <xdr:col>23</xdr:col>
      <xdr:colOff>184150</xdr:colOff>
      <xdr:row>60</xdr:row>
      <xdr:rowOff>169273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4717</xdr:rowOff>
    </xdr:from>
    <xdr:to>
      <xdr:col>19</xdr:col>
      <xdr:colOff>133350</xdr:colOff>
      <xdr:row>61</xdr:row>
      <xdr:rowOff>26307</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291717"/>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43543</xdr:rowOff>
    </xdr:from>
    <xdr:to>
      <xdr:col>19</xdr:col>
      <xdr:colOff>184150</xdr:colOff>
      <xdr:row>60</xdr:row>
      <xdr:rowOff>145143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155320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09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10704</xdr:rowOff>
    </xdr:from>
    <xdr:to>
      <xdr:col>15</xdr:col>
      <xdr:colOff>82550</xdr:colOff>
      <xdr:row>60</xdr:row>
      <xdr:rowOff>4717</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126254"/>
          <a:ext cx="889000" cy="16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15966</xdr:rowOff>
    </xdr:from>
    <xdr:to>
      <xdr:col>15</xdr:col>
      <xdr:colOff>133350</xdr:colOff>
      <xdr:row>60</xdr:row>
      <xdr:rowOff>117566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102343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57</xdr:row>
      <xdr:rowOff>146776</xdr:rowOff>
    </xdr:from>
    <xdr:to>
      <xdr:col>11</xdr:col>
      <xdr:colOff>31750</xdr:colOff>
      <xdr:row>59</xdr:row>
      <xdr:rowOff>10704</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9919426"/>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146050</xdr:rowOff>
    </xdr:from>
    <xdr:to>
      <xdr:col>11</xdr:col>
      <xdr:colOff>82550</xdr:colOff>
      <xdr:row>60</xdr:row>
      <xdr:rowOff>76200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60977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73660</xdr:rowOff>
    </xdr:from>
    <xdr:to>
      <xdr:col>7</xdr:col>
      <xdr:colOff>31750</xdr:colOff>
      <xdr:row>60</xdr:row>
      <xdr:rowOff>3810</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160037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150404</xdr:rowOff>
    </xdr:from>
    <xdr:to>
      <xdr:col>23</xdr:col>
      <xdr:colOff>184150</xdr:colOff>
      <xdr:row>61</xdr:row>
      <xdr:rowOff>80554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43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122481</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40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146957</xdr:rowOff>
    </xdr:from>
    <xdr:to>
      <xdr:col>19</xdr:col>
      <xdr:colOff>184150</xdr:colOff>
      <xdr:row>61</xdr:row>
      <xdr:rowOff>77107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61884</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52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125367</xdr:rowOff>
    </xdr:from>
    <xdr:to>
      <xdr:col>15</xdr:col>
      <xdr:colOff>133350</xdr:colOff>
      <xdr:row>60</xdr:row>
      <xdr:rowOff>55517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24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65694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009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131354</xdr:rowOff>
    </xdr:from>
    <xdr:to>
      <xdr:col>11</xdr:col>
      <xdr:colOff>82550</xdr:colOff>
      <xdr:row>59</xdr:row>
      <xdr:rowOff>61504</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07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71681</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9844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57</xdr:row>
      <xdr:rowOff>95976</xdr:rowOff>
    </xdr:from>
    <xdr:to>
      <xdr:col>7</xdr:col>
      <xdr:colOff>31750</xdr:colOff>
      <xdr:row>58</xdr:row>
      <xdr:rowOff>26126</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986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36303</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9637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[231,066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市町村合併以降、類似団体平均及び秋田県平均を上回る状況が続いている。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前年度と比較して人件費総額は増加（前年度比０．３％）したことに加え、人口の減少により１人当たり人件費は増加した。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一方物件費等については、少雪の影響により除排雪経費が大幅に減少したことから維持補修費が減少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（前年度比</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▲２３．５</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し、全体としての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人当たり決算額は減少した。</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65294</xdr:rowOff>
    </xdr:from>
    <xdr:to>
      <xdr:col>23</xdr:col>
      <xdr:colOff>133350</xdr:colOff>
      <xdr:row>88</xdr:row>
      <xdr:rowOff>98667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781294"/>
          <a:ext cx="0" cy="140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70744</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5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98667</xdr:rowOff>
    </xdr:from>
    <xdr:to>
      <xdr:col>24</xdr:col>
      <xdr:colOff>12700</xdr:colOff>
      <xdr:row>88</xdr:row>
      <xdr:rowOff>98667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8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151671</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52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65294</xdr:rowOff>
    </xdr:from>
    <xdr:to>
      <xdr:col>24</xdr:col>
      <xdr:colOff>12700</xdr:colOff>
      <xdr:row>80</xdr:row>
      <xdr:rowOff>65294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781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97420</xdr:rowOff>
    </xdr:from>
    <xdr:to>
      <xdr:col>23</xdr:col>
      <xdr:colOff>133350</xdr:colOff>
      <xdr:row>83</xdr:row>
      <xdr:rowOff>108203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4114800" y="14327770"/>
          <a:ext cx="838200" cy="10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24111</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3911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7584</xdr:rowOff>
    </xdr:from>
    <xdr:to>
      <xdr:col>23</xdr:col>
      <xdr:colOff>184150</xdr:colOff>
      <xdr:row>82</xdr:row>
      <xdr:rowOff>109184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6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48481</xdr:rowOff>
    </xdr:from>
    <xdr:to>
      <xdr:col>19</xdr:col>
      <xdr:colOff>133350</xdr:colOff>
      <xdr:row>83</xdr:row>
      <xdr:rowOff>108203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278831"/>
          <a:ext cx="889000" cy="59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153614</xdr:rowOff>
    </xdr:from>
    <xdr:to>
      <xdr:col>19</xdr:col>
      <xdr:colOff>184150</xdr:colOff>
      <xdr:row>82</xdr:row>
      <xdr:rowOff>83764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4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93941</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809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12378</xdr:rowOff>
    </xdr:from>
    <xdr:to>
      <xdr:col>15</xdr:col>
      <xdr:colOff>82550</xdr:colOff>
      <xdr:row>83</xdr:row>
      <xdr:rowOff>48481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242728"/>
          <a:ext cx="889000" cy="3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136184</xdr:rowOff>
    </xdr:from>
    <xdr:to>
      <xdr:col>15</xdr:col>
      <xdr:colOff>133350</xdr:colOff>
      <xdr:row>82</xdr:row>
      <xdr:rowOff>66334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2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76511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79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152628</xdr:rowOff>
    </xdr:from>
    <xdr:to>
      <xdr:col>11</xdr:col>
      <xdr:colOff>31750</xdr:colOff>
      <xdr:row>83</xdr:row>
      <xdr:rowOff>12378</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211528"/>
          <a:ext cx="889000" cy="3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119900</xdr:rowOff>
    </xdr:from>
    <xdr:to>
      <xdr:col>11</xdr:col>
      <xdr:colOff>82550</xdr:colOff>
      <xdr:row>82</xdr:row>
      <xdr:rowOff>50050</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0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60227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77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91942</xdr:rowOff>
    </xdr:from>
    <xdr:to>
      <xdr:col>7</xdr:col>
      <xdr:colOff>31750</xdr:colOff>
      <xdr:row>82</xdr:row>
      <xdr:rowOff>22092</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7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32269</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74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46620</xdr:rowOff>
    </xdr:from>
    <xdr:to>
      <xdr:col>23</xdr:col>
      <xdr:colOff>184150</xdr:colOff>
      <xdr:row>83</xdr:row>
      <xdr:rowOff>148220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27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18697</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24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57403</xdr:rowOff>
    </xdr:from>
    <xdr:to>
      <xdr:col>19</xdr:col>
      <xdr:colOff>184150</xdr:colOff>
      <xdr:row>83</xdr:row>
      <xdr:rowOff>159003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28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143780</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374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169131</xdr:rowOff>
    </xdr:from>
    <xdr:to>
      <xdr:col>15</xdr:col>
      <xdr:colOff>133350</xdr:colOff>
      <xdr:row>83</xdr:row>
      <xdr:rowOff>99281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22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84058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314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133028</xdr:rowOff>
    </xdr:from>
    <xdr:to>
      <xdr:col>11</xdr:col>
      <xdr:colOff>82550</xdr:colOff>
      <xdr:row>83</xdr:row>
      <xdr:rowOff>63178</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19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47955</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27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101828</xdr:rowOff>
    </xdr:from>
    <xdr:to>
      <xdr:col>7</xdr:col>
      <xdr:colOff>31750</xdr:colOff>
      <xdr:row>83</xdr:row>
      <xdr:rowOff>31978</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16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16755</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24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ラスパイレス指数は、前年度に比べて０．３ポイント増の９７．２であった。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全国市平均からは１．７ポイント、類似団体平均からは０．５ポイント下回っている状況にあるが、今後も第３次北秋田市行財政改革大綱に基づき、給与水準の適正化に努める。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110066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747045"/>
          <a:ext cx="0" cy="16220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82143</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4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110066</xdr:rowOff>
    </xdr:from>
    <xdr:to>
      <xdr:col>81</xdr:col>
      <xdr:colOff>133350</xdr:colOff>
      <xdr:row>89</xdr:row>
      <xdr:rowOff>110066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6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86</xdr:row>
      <xdr:rowOff>21166</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725650"/>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9472</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75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85</xdr:row>
      <xdr:rowOff>165805</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7256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110366</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85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165805</xdr:rowOff>
    </xdr:from>
    <xdr:to>
      <xdr:col>72</xdr:col>
      <xdr:colOff>203200</xdr:colOff>
      <xdr:row>86</xdr:row>
      <xdr:rowOff>7761</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47390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7761</xdr:rowOff>
    </xdr:from>
    <xdr:to>
      <xdr:col>68</xdr:col>
      <xdr:colOff>152400</xdr:colOff>
      <xdr:row>86</xdr:row>
      <xdr:rowOff>7761</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47524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158343</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101600</xdr:rowOff>
    </xdr:from>
    <xdr:to>
      <xdr:col>77</xdr:col>
      <xdr:colOff>95250</xdr:colOff>
      <xdr:row>86</xdr:row>
      <xdr:rowOff>31750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115005</xdr:rowOff>
    </xdr:from>
    <xdr:to>
      <xdr:col>73</xdr:col>
      <xdr:colOff>44450</xdr:colOff>
      <xdr:row>86</xdr:row>
      <xdr:rowOff>45155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55332</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45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128411</xdr:rowOff>
    </xdr:from>
    <xdr:to>
      <xdr:col>68</xdr:col>
      <xdr:colOff>203200</xdr:colOff>
      <xdr:row>86</xdr:row>
      <xdr:rowOff>58561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70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68738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47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128411</xdr:rowOff>
    </xdr:from>
    <xdr:to>
      <xdr:col>64</xdr:col>
      <xdr:colOff>152400</xdr:colOff>
      <xdr:row>86</xdr:row>
      <xdr:rowOff>58561</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70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68738</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47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１，０００人当たりの職員数については、単独の常備消防を有していることや広い市域を網羅するため旧町ごとに窓口センターや出張所を設置していること、３つの診療所を設置していることなどにより、類似団体平均を大きく上回る水準で推移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今後も、北秋田市職員定員適正化計画の着実な推進による適切な職員配置と、第３次北秋田市行財政改革大綱に定めた事務事業の見直しにより定員の適正化に努め、数値の改善を図る。</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24493</xdr:rowOff>
    </xdr:from>
    <xdr:to>
      <xdr:col>81</xdr:col>
      <xdr:colOff>44450</xdr:colOff>
      <xdr:row>68</xdr:row>
      <xdr:rowOff>36104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40043"/>
          <a:ext cx="0" cy="1554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8181</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6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36104</xdr:rowOff>
    </xdr:from>
    <xdr:to>
      <xdr:col>81</xdr:col>
      <xdr:colOff>133350</xdr:colOff>
      <xdr:row>68</xdr:row>
      <xdr:rowOff>36104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694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110870</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24493</xdr:rowOff>
    </xdr:from>
    <xdr:to>
      <xdr:col>81</xdr:col>
      <xdr:colOff>133350</xdr:colOff>
      <xdr:row>59</xdr:row>
      <xdr:rowOff>24493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106014</xdr:rowOff>
    </xdr:from>
    <xdr:to>
      <xdr:col>81</xdr:col>
      <xdr:colOff>44450</xdr:colOff>
      <xdr:row>64</xdr:row>
      <xdr:rowOff>126698</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1078814"/>
          <a:ext cx="8382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94057</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552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77530</xdr:rowOff>
    </xdr:from>
    <xdr:to>
      <xdr:col>81</xdr:col>
      <xdr:colOff>95250</xdr:colOff>
      <xdr:row>63</xdr:row>
      <xdr:rowOff>7680</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81885</xdr:rowOff>
    </xdr:from>
    <xdr:to>
      <xdr:col>77</xdr:col>
      <xdr:colOff>44450</xdr:colOff>
      <xdr:row>64</xdr:row>
      <xdr:rowOff>106014</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1054685"/>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64891</xdr:rowOff>
    </xdr:from>
    <xdr:to>
      <xdr:col>77</xdr:col>
      <xdr:colOff>95250</xdr:colOff>
      <xdr:row>62</xdr:row>
      <xdr:rowOff>166491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5218</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463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56606</xdr:rowOff>
    </xdr:from>
    <xdr:to>
      <xdr:col>72</xdr:col>
      <xdr:colOff>203200</xdr:colOff>
      <xdr:row>64</xdr:row>
      <xdr:rowOff>81885</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1029406"/>
          <a:ext cx="8890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63742</xdr:rowOff>
    </xdr:from>
    <xdr:to>
      <xdr:col>73</xdr:col>
      <xdr:colOff>44450</xdr:colOff>
      <xdr:row>62</xdr:row>
      <xdr:rowOff>165342</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4069</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4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35923</xdr:rowOff>
    </xdr:from>
    <xdr:to>
      <xdr:col>68</xdr:col>
      <xdr:colOff>152400</xdr:colOff>
      <xdr:row>64</xdr:row>
      <xdr:rowOff>56606</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1008723"/>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52251</xdr:rowOff>
    </xdr:from>
    <xdr:to>
      <xdr:col>68</xdr:col>
      <xdr:colOff>203200</xdr:colOff>
      <xdr:row>62</xdr:row>
      <xdr:rowOff>153851</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164028</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35016</xdr:rowOff>
    </xdr:from>
    <xdr:to>
      <xdr:col>64</xdr:col>
      <xdr:colOff>152400</xdr:colOff>
      <xdr:row>62</xdr:row>
      <xdr:rowOff>136616</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146793</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75898</xdr:rowOff>
    </xdr:from>
    <xdr:to>
      <xdr:col>81</xdr:col>
      <xdr:colOff>95250</xdr:colOff>
      <xdr:row>65</xdr:row>
      <xdr:rowOff>6048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104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47975</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1020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55214</xdr:rowOff>
    </xdr:from>
    <xdr:to>
      <xdr:col>77</xdr:col>
      <xdr:colOff>95250</xdr:colOff>
      <xdr:row>64</xdr:row>
      <xdr:rowOff>156814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10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141591</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1114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31085</xdr:rowOff>
    </xdr:from>
    <xdr:to>
      <xdr:col>73</xdr:col>
      <xdr:colOff>44450</xdr:colOff>
      <xdr:row>64</xdr:row>
      <xdr:rowOff>132685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100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117462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1090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5806</xdr:rowOff>
    </xdr:from>
    <xdr:to>
      <xdr:col>68</xdr:col>
      <xdr:colOff>203200</xdr:colOff>
      <xdr:row>64</xdr:row>
      <xdr:rowOff>107406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97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92183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106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156573</xdr:rowOff>
    </xdr:from>
    <xdr:to>
      <xdr:col>64</xdr:col>
      <xdr:colOff>152400</xdr:colOff>
      <xdr:row>64</xdr:row>
      <xdr:rowOff>86723</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95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71500</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104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実質公債費比率は１０．９％となり、前年度比同となった。　</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当該比率は３カ年平均として算出されるが、分子においては公債費、公営企業債の償還財源に充てたと認められる繰入金ともに減少し、分母の標準財政規模に含まれる普通交付税及び臨時財政対策債の減などにより、分子、分母ともに減少し、単年度では、前年度に比べて０．７ポイント改善し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今後も大型建設事業が予定されており、地方債残高の増嵩が</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見込まれる</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が、事業実施年度の平準化などにより地方債残高の抑制を図り、比率の抑制に努める。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id="{00000000-0008-0000-0300-00007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42439</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7018000" y="6140450"/>
          <a:ext cx="0" cy="1445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14516</xdr:rowOff>
    </xdr:from>
    <xdr:ext cx="762000" cy="259045"/>
    <xdr:sp macro="" textlink="">
      <xdr:nvSpPr>
        <xdr:cNvPr id="382" name="公債費負担の状況最小値テキスト">
          <a:extLst>
            <a:ext uri="{FF2B5EF4-FFF2-40B4-BE49-F238E27FC236}">
              <a16:creationId xmlns:a16="http://schemas.microsoft.com/office/drawing/2014/main" id="{00000000-0008-0000-0300-00007E010000}"/>
            </a:ext>
          </a:extLst>
        </xdr:cNvPr>
        <xdr:cNvSpPr txBox="1"/>
      </xdr:nvSpPr>
      <xdr:spPr>
        <a:xfrm>
          <a:off x="17106900" y="75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42439</xdr:rowOff>
    </xdr:from>
    <xdr:to>
      <xdr:col>81</xdr:col>
      <xdr:colOff>133350</xdr:colOff>
      <xdr:row>44</xdr:row>
      <xdr:rowOff>42439</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758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4" name="公債費負担の状況最大値テキスト">
          <a:extLst>
            <a:ext uri="{FF2B5EF4-FFF2-40B4-BE49-F238E27FC236}">
              <a16:creationId xmlns:a16="http://schemas.microsoft.com/office/drawing/2014/main" id="{00000000-0008-0000-0300-000080010000}"/>
            </a:ext>
          </a:extLst>
        </xdr:cNvPr>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56197</xdr:rowOff>
    </xdr:from>
    <xdr:to>
      <xdr:col>81</xdr:col>
      <xdr:colOff>44450</xdr:colOff>
      <xdr:row>37</xdr:row>
      <xdr:rowOff>56197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179800" y="639984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165223</xdr:rowOff>
    </xdr:from>
    <xdr:ext cx="762000" cy="259045"/>
    <xdr:sp macro="" textlink="">
      <xdr:nvSpPr>
        <xdr:cNvPr id="387" name="公債費負担の状況平均値テキスト">
          <a:extLst>
            <a:ext uri="{FF2B5EF4-FFF2-40B4-BE49-F238E27FC236}">
              <a16:creationId xmlns:a16="http://schemas.microsoft.com/office/drawing/2014/main" id="{00000000-0008-0000-0300-000083010000}"/>
            </a:ext>
          </a:extLst>
        </xdr:cNvPr>
        <xdr:cNvSpPr txBox="1"/>
      </xdr:nvSpPr>
      <xdr:spPr>
        <a:xfrm>
          <a:off x="17106900" y="6165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148696</xdr:rowOff>
    </xdr:from>
    <xdr:to>
      <xdr:col>81</xdr:col>
      <xdr:colOff>95250</xdr:colOff>
      <xdr:row>37</xdr:row>
      <xdr:rowOff>78846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9672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42122</xdr:rowOff>
    </xdr:from>
    <xdr:to>
      <xdr:col>77</xdr:col>
      <xdr:colOff>44450</xdr:colOff>
      <xdr:row>37</xdr:row>
      <xdr:rowOff>56197</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5290800" y="6385772"/>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150707</xdr:rowOff>
    </xdr:from>
    <xdr:to>
      <xdr:col>77</xdr:col>
      <xdr:colOff>95250</xdr:colOff>
      <xdr:row>37</xdr:row>
      <xdr:rowOff>80857</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129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91034</xdr:rowOff>
    </xdr:from>
    <xdr:ext cx="7366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798800" y="6091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22013</xdr:rowOff>
    </xdr:from>
    <xdr:to>
      <xdr:col>72</xdr:col>
      <xdr:colOff>203200</xdr:colOff>
      <xdr:row>37</xdr:row>
      <xdr:rowOff>42122</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4401800" y="636566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154728</xdr:rowOff>
    </xdr:from>
    <xdr:to>
      <xdr:col>73</xdr:col>
      <xdr:colOff>44450</xdr:colOff>
      <xdr:row>37</xdr:row>
      <xdr:rowOff>84878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5240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95055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22013</xdr:rowOff>
    </xdr:from>
    <xdr:to>
      <xdr:col>68</xdr:col>
      <xdr:colOff>152400</xdr:colOff>
      <xdr:row>37</xdr:row>
      <xdr:rowOff>24024</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flipV="1">
          <a:off x="13512800" y="6365663"/>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158750</xdr:rowOff>
    </xdr:from>
    <xdr:to>
      <xdr:col>68</xdr:col>
      <xdr:colOff>203200</xdr:colOff>
      <xdr:row>37</xdr:row>
      <xdr:rowOff>88900</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4351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73677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1376</xdr:rowOff>
    </xdr:from>
    <xdr:to>
      <xdr:col>64</xdr:col>
      <xdr:colOff>152400</xdr:colOff>
      <xdr:row>37</xdr:row>
      <xdr:rowOff>102976</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3462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87753</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5397</xdr:rowOff>
    </xdr:from>
    <xdr:to>
      <xdr:col>81</xdr:col>
      <xdr:colOff>95250</xdr:colOff>
      <xdr:row>37</xdr:row>
      <xdr:rowOff>106997</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967200" y="634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148924</xdr:rowOff>
    </xdr:from>
    <xdr:ext cx="762000" cy="259045"/>
    <xdr:sp macro="" textlink="">
      <xdr:nvSpPr>
        <xdr:cNvPr id="406" name="公債費負担の状況該当値テキスト">
          <a:extLst>
            <a:ext uri="{FF2B5EF4-FFF2-40B4-BE49-F238E27FC236}">
              <a16:creationId xmlns:a16="http://schemas.microsoft.com/office/drawing/2014/main" id="{00000000-0008-0000-0300-000096010000}"/>
            </a:ext>
          </a:extLst>
        </xdr:cNvPr>
        <xdr:cNvSpPr txBox="1"/>
      </xdr:nvSpPr>
      <xdr:spPr>
        <a:xfrm>
          <a:off x="17106900" y="6321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5397</xdr:rowOff>
    </xdr:from>
    <xdr:to>
      <xdr:col>77</xdr:col>
      <xdr:colOff>95250</xdr:colOff>
      <xdr:row>37</xdr:row>
      <xdr:rowOff>106997</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129000" y="634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91774</xdr:rowOff>
    </xdr:from>
    <xdr:ext cx="7366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798800" y="64354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162772</xdr:rowOff>
    </xdr:from>
    <xdr:to>
      <xdr:col>73</xdr:col>
      <xdr:colOff>44450</xdr:colOff>
      <xdr:row>37</xdr:row>
      <xdr:rowOff>92922</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5240000" y="633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77699</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909800" y="642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142663</xdr:rowOff>
    </xdr:from>
    <xdr:to>
      <xdr:col>68</xdr:col>
      <xdr:colOff>203200</xdr:colOff>
      <xdr:row>37</xdr:row>
      <xdr:rowOff>72813</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4351000" y="631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82990</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020800" y="608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144674</xdr:rowOff>
    </xdr:from>
    <xdr:to>
      <xdr:col>64</xdr:col>
      <xdr:colOff>152400</xdr:colOff>
      <xdr:row>37</xdr:row>
      <xdr:rowOff>74824</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3462000" y="631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85001</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131800" y="608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将来負担比率は７４．２％となり、前年度に比べて１５．７ポイント上昇した。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これは地方債現在高の増（５４１百万円）、退職手当負担見込額の増（５４百万円）などによるものである。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統合消防分署建設事業や公民館施設建替事業などの大型建設事業が予定されており、地方債残高の増嵩が見込まれるが、地方債の繰上償還や事業実施年度の平準化などにより地方債残高の抑制を図り、財政の健全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34777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370667"/>
          <a:ext cx="0" cy="1607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6854</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950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34777</xdr:rowOff>
    </xdr:from>
    <xdr:to>
      <xdr:col>81</xdr:col>
      <xdr:colOff>133350</xdr:colOff>
      <xdr:row>23</xdr:row>
      <xdr:rowOff>34777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9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34184</xdr:rowOff>
    </xdr:from>
    <xdr:to>
      <xdr:col>81</xdr:col>
      <xdr:colOff>44450</xdr:colOff>
      <xdr:row>15</xdr:row>
      <xdr:rowOff>97324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179800" y="2605934"/>
          <a:ext cx="838200" cy="6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133155</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36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116628</xdr:rowOff>
    </xdr:from>
    <xdr:to>
      <xdr:col>81</xdr:col>
      <xdr:colOff>95250</xdr:colOff>
      <xdr:row>15</xdr:row>
      <xdr:rowOff>46778</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34184</xdr:rowOff>
    </xdr:from>
    <xdr:to>
      <xdr:col>77</xdr:col>
      <xdr:colOff>44450</xdr:colOff>
      <xdr:row>15</xdr:row>
      <xdr:rowOff>46651</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5290800" y="2605934"/>
          <a:ext cx="889000" cy="12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112205</xdr:rowOff>
    </xdr:from>
    <xdr:to>
      <xdr:col>77</xdr:col>
      <xdr:colOff>95250</xdr:colOff>
      <xdr:row>15</xdr:row>
      <xdr:rowOff>42355</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52532</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281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28152</xdr:rowOff>
    </xdr:from>
    <xdr:to>
      <xdr:col>72</xdr:col>
      <xdr:colOff>203200</xdr:colOff>
      <xdr:row>15</xdr:row>
      <xdr:rowOff>46651</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4401800" y="2599902"/>
          <a:ext cx="889000" cy="1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133519</xdr:rowOff>
    </xdr:from>
    <xdr:to>
      <xdr:col>73</xdr:col>
      <xdr:colOff>44450</xdr:colOff>
      <xdr:row>15</xdr:row>
      <xdr:rowOff>63669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73846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28152</xdr:rowOff>
    </xdr:from>
    <xdr:to>
      <xdr:col>68</xdr:col>
      <xdr:colOff>152400</xdr:colOff>
      <xdr:row>15</xdr:row>
      <xdr:rowOff>43434</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3512800" y="2599902"/>
          <a:ext cx="889000" cy="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139150</xdr:rowOff>
    </xdr:from>
    <xdr:to>
      <xdr:col>68</xdr:col>
      <xdr:colOff>203200</xdr:colOff>
      <xdr:row>15</xdr:row>
      <xdr:rowOff>69300</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79477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154834</xdr:rowOff>
    </xdr:from>
    <xdr:to>
      <xdr:col>64</xdr:col>
      <xdr:colOff>152400</xdr:colOff>
      <xdr:row>15</xdr:row>
      <xdr:rowOff>84984</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55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95161</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32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46524</xdr:rowOff>
    </xdr:from>
    <xdr:to>
      <xdr:col>81</xdr:col>
      <xdr:colOff>95250</xdr:colOff>
      <xdr:row>15</xdr:row>
      <xdr:rowOff>148124</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967200" y="261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18601</xdr:rowOff>
    </xdr:from>
    <xdr:ext cx="762000" cy="259045"/>
    <xdr:sp macro="" textlink="">
      <xdr:nvSpPr>
        <xdr:cNvPr id="468" name="将来負担の状況該当値テキスト">
          <a:extLst>
            <a:ext uri="{FF2B5EF4-FFF2-40B4-BE49-F238E27FC236}">
              <a16:creationId xmlns:a16="http://schemas.microsoft.com/office/drawing/2014/main" id="{00000000-0008-0000-0300-0000D4010000}"/>
            </a:ext>
          </a:extLst>
        </xdr:cNvPr>
        <xdr:cNvSpPr txBox="1"/>
      </xdr:nvSpPr>
      <xdr:spPr>
        <a:xfrm>
          <a:off x="17106900" y="2590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154834</xdr:rowOff>
    </xdr:from>
    <xdr:to>
      <xdr:col>77</xdr:col>
      <xdr:colOff>95250</xdr:colOff>
      <xdr:row>15</xdr:row>
      <xdr:rowOff>84984</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129000" y="255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69761</xdr:rowOff>
    </xdr:from>
    <xdr:ext cx="7366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798800" y="2641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167301</xdr:rowOff>
    </xdr:from>
    <xdr:to>
      <xdr:col>73</xdr:col>
      <xdr:colOff>44450</xdr:colOff>
      <xdr:row>15</xdr:row>
      <xdr:rowOff>97451</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5240000" y="256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82228</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909800" y="2653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148802</xdr:rowOff>
    </xdr:from>
    <xdr:to>
      <xdr:col>68</xdr:col>
      <xdr:colOff>203200</xdr:colOff>
      <xdr:row>15</xdr:row>
      <xdr:rowOff>78952</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4351000" y="254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63729</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020800" y="2635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164084</xdr:rowOff>
    </xdr:from>
    <xdr:to>
      <xdr:col>64</xdr:col>
      <xdr:colOff>152400</xdr:colOff>
      <xdr:row>15</xdr:row>
      <xdr:rowOff>94234</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3462000" y="256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79011</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3131800" y="265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秋田県北秋田市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31,475
31,306
1,152.76
25,017,578
24,316,049
550,135
13,574,017
26,254,983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74.2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については、北秋田市職員定員適正化計画の確実な取り組みにより職員数は減少（対前年度▲５人）しているものの、勤勉手当など手当の改正により前年度から０．５ポイント増加の２５．７％とな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全国平均値と同程度の水準であるが、今後も北秋田市職員定員適正化計画に基づく職員の適正配置により、人件費の抑制を図る。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111760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9816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26687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111760</xdr:rowOff>
    </xdr:from>
    <xdr:to>
      <xdr:col>24</xdr:col>
      <xdr:colOff>114300</xdr:colOff>
      <xdr:row>32</xdr:row>
      <xdr:rowOff>111760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85090</xdr:rowOff>
    </xdr:from>
    <xdr:to>
      <xdr:col>24</xdr:col>
      <xdr:colOff>25400</xdr:colOff>
      <xdr:row>37</xdr:row>
      <xdr:rowOff>123190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4287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54610</xdr:rowOff>
    </xdr:from>
    <xdr:to>
      <xdr:col>19</xdr:col>
      <xdr:colOff>187325</xdr:colOff>
      <xdr:row>37</xdr:row>
      <xdr:rowOff>85090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3982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8890</xdr:rowOff>
    </xdr:from>
    <xdr:to>
      <xdr:col>15</xdr:col>
      <xdr:colOff>98425</xdr:colOff>
      <xdr:row>37</xdr:row>
      <xdr:rowOff>54610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52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165100</xdr:rowOff>
    </xdr:from>
    <xdr:to>
      <xdr:col>11</xdr:col>
      <xdr:colOff>9525</xdr:colOff>
      <xdr:row>37</xdr:row>
      <xdr:rowOff>8890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3373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62247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31767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44467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34290</xdr:rowOff>
    </xdr:from>
    <xdr:to>
      <xdr:col>20</xdr:col>
      <xdr:colOff>38100</xdr:colOff>
      <xdr:row>37</xdr:row>
      <xdr:rowOff>135890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120667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6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3810</xdr:rowOff>
    </xdr:from>
    <xdr:to>
      <xdr:col>15</xdr:col>
      <xdr:colOff>149225</xdr:colOff>
      <xdr:row>37</xdr:row>
      <xdr:rowOff>105410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90187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129540</xdr:rowOff>
    </xdr:from>
    <xdr:to>
      <xdr:col>11</xdr:col>
      <xdr:colOff>60325</xdr:colOff>
      <xdr:row>37</xdr:row>
      <xdr:rowOff>59690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29227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比率は前年度と比べて０．３ポイント増加の１９．２％となり、類似団体平均を大きく上回っている。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これは、旧町ごとの庁舎や公民館をはじめとする公共施設を数多く有し、これらの維持管理費や戸籍システムの更新並びに市ＨＰリニューアルに伴う委託費が増加したことに起因する。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今後は、北秋田市公共施設等総合管理計画に基づき公共施設の統廃合や集約化などを推進し、物件費の削減を図る。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124278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878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143328</xdr:rowOff>
    </xdr:from>
    <xdr:to>
      <xdr:col>82</xdr:col>
      <xdr:colOff>107950</xdr:colOff>
      <xdr:row>21</xdr:row>
      <xdr:rowOff>4536</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357232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79120</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22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97064</xdr:rowOff>
    </xdr:from>
    <xdr:to>
      <xdr:col>78</xdr:col>
      <xdr:colOff>69850</xdr:colOff>
      <xdr:row>20</xdr:row>
      <xdr:rowOff>143328</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3354614"/>
          <a:ext cx="8890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141713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71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42636</xdr:rowOff>
    </xdr:from>
    <xdr:to>
      <xdr:col>73</xdr:col>
      <xdr:colOff>180975</xdr:colOff>
      <xdr:row>19</xdr:row>
      <xdr:rowOff>97064</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3001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119941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135164</xdr:rowOff>
    </xdr:from>
    <xdr:to>
      <xdr:col>69</xdr:col>
      <xdr:colOff>92075</xdr:colOff>
      <xdr:row>19</xdr:row>
      <xdr:rowOff>42636</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049814"/>
          <a:ext cx="889000" cy="25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76398</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70757</xdr:rowOff>
    </xdr:from>
    <xdr:to>
      <xdr:col>65</xdr:col>
      <xdr:colOff>53975</xdr:colOff>
      <xdr:row>17</xdr:row>
      <xdr:rowOff>907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11084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125186</xdr:rowOff>
    </xdr:from>
    <xdr:to>
      <xdr:col>82</xdr:col>
      <xdr:colOff>158750</xdr:colOff>
      <xdr:row>21</xdr:row>
      <xdr:rowOff>55336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55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33763</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46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92528</xdr:rowOff>
    </xdr:from>
    <xdr:to>
      <xdr:col>78</xdr:col>
      <xdr:colOff>120650</xdr:colOff>
      <xdr:row>21</xdr:row>
      <xdr:rowOff>22678</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52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7455</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607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46264</xdr:rowOff>
    </xdr:from>
    <xdr:to>
      <xdr:col>74</xdr:col>
      <xdr:colOff>31750</xdr:colOff>
      <xdr:row>19</xdr:row>
      <xdr:rowOff>147864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30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132641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390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163286</xdr:rowOff>
    </xdr:from>
    <xdr:to>
      <xdr:col>69</xdr:col>
      <xdr:colOff>142875</xdr:colOff>
      <xdr:row>19</xdr:row>
      <xdr:rowOff>93436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24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78213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33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84364</xdr:rowOff>
    </xdr:from>
    <xdr:to>
      <xdr:col>65</xdr:col>
      <xdr:colOff>53975</xdr:colOff>
      <xdr:row>18</xdr:row>
      <xdr:rowOff>14514</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170741</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0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扶助費は、類似団体平均数値を下回っており、類似団体内順位についても上位に位置している。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これは、保育所運営費をはじめとする児童福祉費に関する扶助費の負担が低いことによるものと考えられる。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しかし、高齢者人口増等の影響により今年度の比率は６．４％と前年度よりも０．４ポイント上昇した。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今後も高齢者、障害者及び生活保護のサービス給付に係る資格審査の徹底を図り、適正な給付に努める。</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91622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8982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63699</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91622</xdr:rowOff>
    </xdr:from>
    <xdr:to>
      <xdr:col>24</xdr:col>
      <xdr:colOff>114300</xdr:colOff>
      <xdr:row>61</xdr:row>
      <xdr:rowOff>91622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94343</xdr:rowOff>
    </xdr:from>
    <xdr:to>
      <xdr:col>24</xdr:col>
      <xdr:colOff>25400</xdr:colOff>
      <xdr:row>54</xdr:row>
      <xdr:rowOff>137885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352643"/>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53720</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65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94343</xdr:rowOff>
    </xdr:from>
    <xdr:to>
      <xdr:col>19</xdr:col>
      <xdr:colOff>187325</xdr:colOff>
      <xdr:row>54</xdr:row>
      <xdr:rowOff>105228</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3526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72572</xdr:rowOff>
    </xdr:from>
    <xdr:to>
      <xdr:col>15</xdr:col>
      <xdr:colOff>98425</xdr:colOff>
      <xdr:row>54</xdr:row>
      <xdr:rowOff>105228</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3308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91820</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39915</xdr:rowOff>
    </xdr:from>
    <xdr:to>
      <xdr:col>11</xdr:col>
      <xdr:colOff>9525</xdr:colOff>
      <xdr:row>54</xdr:row>
      <xdr:rowOff>72572</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2982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144235</xdr:rowOff>
    </xdr:from>
    <xdr:to>
      <xdr:col>11</xdr:col>
      <xdr:colOff>60325</xdr:colOff>
      <xdr:row>56</xdr:row>
      <xdr:rowOff>74385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59162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87085</xdr:rowOff>
    </xdr:from>
    <xdr:to>
      <xdr:col>24</xdr:col>
      <xdr:colOff>76200</xdr:colOff>
      <xdr:row>55</xdr:row>
      <xdr:rowOff>17235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103612</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43543</xdr:rowOff>
    </xdr:from>
    <xdr:to>
      <xdr:col>20</xdr:col>
      <xdr:colOff>38100</xdr:colOff>
      <xdr:row>54</xdr:row>
      <xdr:rowOff>145143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155320</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07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54428</xdr:rowOff>
    </xdr:from>
    <xdr:to>
      <xdr:col>15</xdr:col>
      <xdr:colOff>149225</xdr:colOff>
      <xdr:row>54</xdr:row>
      <xdr:rowOff>156028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166205</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21772</xdr:rowOff>
    </xdr:from>
    <xdr:to>
      <xdr:col>11</xdr:col>
      <xdr:colOff>60325</xdr:colOff>
      <xdr:row>54</xdr:row>
      <xdr:rowOff>123372</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133549</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160565</xdr:rowOff>
    </xdr:from>
    <xdr:to>
      <xdr:col>6</xdr:col>
      <xdr:colOff>171450</xdr:colOff>
      <xdr:row>54</xdr:row>
      <xdr:rowOff>90715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100892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その他については、１９．７％となり、前年度に比べて１．０ポイント減少したものの、類似団体平均を４．８ポイント上回る高い水準となっている。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これは、下水道事業会計繰出金の高止まりが主な要因となっていると思われる。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今後は、各特別会計において料金体系の見直し、収納体制強化などを通じて自主財源の増加を図るとともに、繰出金の抑制を図る。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138430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557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85090</xdr:rowOff>
    </xdr:from>
    <xdr:to>
      <xdr:col>82</xdr:col>
      <xdr:colOff>107950</xdr:colOff>
      <xdr:row>59</xdr:row>
      <xdr:rowOff>161290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102006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27957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29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153670</xdr:rowOff>
    </xdr:from>
    <xdr:to>
      <xdr:col>78</xdr:col>
      <xdr:colOff>69850</xdr:colOff>
      <xdr:row>59</xdr:row>
      <xdr:rowOff>161290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102692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161307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59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58420</xdr:rowOff>
    </xdr:from>
    <xdr:to>
      <xdr:col>73</xdr:col>
      <xdr:colOff>180975</xdr:colOff>
      <xdr:row>59</xdr:row>
      <xdr:rowOff>153670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1000252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168927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115570</xdr:rowOff>
    </xdr:from>
    <xdr:to>
      <xdr:col>69</xdr:col>
      <xdr:colOff>92075</xdr:colOff>
      <xdr:row>58</xdr:row>
      <xdr:rowOff>58420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8882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153687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34290</xdr:rowOff>
    </xdr:from>
    <xdr:to>
      <xdr:col>82</xdr:col>
      <xdr:colOff>158750</xdr:colOff>
      <xdr:row>59</xdr:row>
      <xdr:rowOff>135890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101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6367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1012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110490</xdr:rowOff>
    </xdr:from>
    <xdr:to>
      <xdr:col>78</xdr:col>
      <xdr:colOff>120650</xdr:colOff>
      <xdr:row>60</xdr:row>
      <xdr:rowOff>40640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25417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31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102870</xdr:rowOff>
    </xdr:from>
    <xdr:to>
      <xdr:col>74</xdr:col>
      <xdr:colOff>31750</xdr:colOff>
      <xdr:row>60</xdr:row>
      <xdr:rowOff>33020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21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17797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30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7620</xdr:rowOff>
    </xdr:from>
    <xdr:to>
      <xdr:col>69</xdr:col>
      <xdr:colOff>142875</xdr:colOff>
      <xdr:row>58</xdr:row>
      <xdr:rowOff>109220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93997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64770</xdr:rowOff>
    </xdr:from>
    <xdr:to>
      <xdr:col>65</xdr:col>
      <xdr:colOff>53975</xdr:colOff>
      <xdr:row>57</xdr:row>
      <xdr:rowOff>166370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151147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補助費等については、水道事業負担金の増加によって前年度と比べて０．６ポイント増加の７．６％となったものの、類似団体と比較して低い水準にある。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これは、直営により常備消防やごみ焼却施設を運営していることから、一部事務組合等に支出する補助費等が少ないことによるものと思われる。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今後も市単独補助金等の見直しを積極的に行い、補助費等の抑制を図る。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3556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82371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46990</xdr:rowOff>
    </xdr:from>
    <xdr:to>
      <xdr:col>82</xdr:col>
      <xdr:colOff>107950</xdr:colOff>
      <xdr:row>35</xdr:row>
      <xdr:rowOff>74422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604774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20845</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99568</xdr:rowOff>
    </xdr:from>
    <xdr:to>
      <xdr:col>78</xdr:col>
      <xdr:colOff>69850</xdr:colOff>
      <xdr:row>35</xdr:row>
      <xdr:rowOff>46990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592886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107713</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279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99568</xdr:rowOff>
    </xdr:from>
    <xdr:to>
      <xdr:col>73</xdr:col>
      <xdr:colOff>180975</xdr:colOff>
      <xdr:row>34</xdr:row>
      <xdr:rowOff>145288</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59288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xdr:rowOff>
    </xdr:from>
    <xdr:to>
      <xdr:col>74</xdr:col>
      <xdr:colOff>31750</xdr:colOff>
      <xdr:row>36</xdr:row>
      <xdr:rowOff>104648</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89425</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145288</xdr:rowOff>
    </xdr:from>
    <xdr:to>
      <xdr:col>69</xdr:col>
      <xdr:colOff>92075</xdr:colOff>
      <xdr:row>34</xdr:row>
      <xdr:rowOff>149860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004800" y="59745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160782</xdr:rowOff>
    </xdr:from>
    <xdr:to>
      <xdr:col>69</xdr:col>
      <xdr:colOff>142875</xdr:colOff>
      <xdr:row>36</xdr:row>
      <xdr:rowOff>90932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75709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66565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23622</xdr:rowOff>
    </xdr:from>
    <xdr:to>
      <xdr:col>82</xdr:col>
      <xdr:colOff>158750</xdr:colOff>
      <xdr:row>35</xdr:row>
      <xdr:rowOff>125222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40149</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167640</xdr:rowOff>
    </xdr:from>
    <xdr:to>
      <xdr:col>78</xdr:col>
      <xdr:colOff>120650</xdr:colOff>
      <xdr:row>35</xdr:row>
      <xdr:rowOff>97790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107967</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76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48768</xdr:rowOff>
    </xdr:from>
    <xdr:to>
      <xdr:col>74</xdr:col>
      <xdr:colOff>31750</xdr:colOff>
      <xdr:row>34</xdr:row>
      <xdr:rowOff>150368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160545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64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94488</xdr:rowOff>
    </xdr:from>
    <xdr:to>
      <xdr:col>69</xdr:col>
      <xdr:colOff>142875</xdr:colOff>
      <xdr:row>35</xdr:row>
      <xdr:rowOff>24638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34815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99060</xdr:rowOff>
    </xdr:from>
    <xdr:to>
      <xdr:col>65</xdr:col>
      <xdr:colOff>53975</xdr:colOff>
      <xdr:row>35</xdr:row>
      <xdr:rowOff>29210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39387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公債費は、前年度に比べて０．７ポイント減少の１７．５％となった。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過去の高金利地方債の償還終了及び低金利への利率見直しによるものである。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今後も、利率の高い地方債の償還を計画的に実施するとともに、地方債発行の抑制を行いながら公債費負担の軽減を図る。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31750</xdr:rowOff>
    </xdr:from>
    <xdr:to>
      <xdr:col>24</xdr:col>
      <xdr:colOff>25400</xdr:colOff>
      <xdr:row>80</xdr:row>
      <xdr:rowOff>98425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719050"/>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70502</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8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98425</xdr:rowOff>
    </xdr:from>
    <xdr:to>
      <xdr:col>24</xdr:col>
      <xdr:colOff>114300</xdr:colOff>
      <xdr:row>80</xdr:row>
      <xdr:rowOff>98425</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1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118127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31750</xdr:rowOff>
    </xdr:from>
    <xdr:to>
      <xdr:col>24</xdr:col>
      <xdr:colOff>114300</xdr:colOff>
      <xdr:row>74</xdr:row>
      <xdr:rowOff>31750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155575</xdr:rowOff>
    </xdr:from>
    <xdr:to>
      <xdr:col>24</xdr:col>
      <xdr:colOff>25400</xdr:colOff>
      <xdr:row>74</xdr:row>
      <xdr:rowOff>168910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284287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127652</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2814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157480</xdr:rowOff>
    </xdr:from>
    <xdr:to>
      <xdr:col>19</xdr:col>
      <xdr:colOff>187325</xdr:colOff>
      <xdr:row>74</xdr:row>
      <xdr:rowOff>168910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098800" y="128447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52087</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140335</xdr:rowOff>
    </xdr:from>
    <xdr:to>
      <xdr:col>15</xdr:col>
      <xdr:colOff>98425</xdr:colOff>
      <xdr:row>74</xdr:row>
      <xdr:rowOff>157480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2209800" y="1282763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140970</xdr:rowOff>
    </xdr:from>
    <xdr:to>
      <xdr:col>15</xdr:col>
      <xdr:colOff>149225</xdr:colOff>
      <xdr:row>75</xdr:row>
      <xdr:rowOff>71120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55897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106045</xdr:rowOff>
    </xdr:from>
    <xdr:to>
      <xdr:col>11</xdr:col>
      <xdr:colOff>9525</xdr:colOff>
      <xdr:row>74</xdr:row>
      <xdr:rowOff>140335</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1320800" y="1279334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57802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57802</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104775</xdr:rowOff>
    </xdr:from>
    <xdr:to>
      <xdr:col>24</xdr:col>
      <xdr:colOff>76200</xdr:colOff>
      <xdr:row>75</xdr:row>
      <xdr:rowOff>34925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279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13352</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70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118110</xdr:rowOff>
    </xdr:from>
    <xdr:to>
      <xdr:col>20</xdr:col>
      <xdr:colOff>38100</xdr:colOff>
      <xdr:row>75</xdr:row>
      <xdr:rowOff>48260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28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58437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574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106680</xdr:rowOff>
    </xdr:from>
    <xdr:to>
      <xdr:col>15</xdr:col>
      <xdr:colOff>149225</xdr:colOff>
      <xdr:row>75</xdr:row>
      <xdr:rowOff>36830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47007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89535</xdr:rowOff>
    </xdr:from>
    <xdr:to>
      <xdr:col>11</xdr:col>
      <xdr:colOff>60325</xdr:colOff>
      <xdr:row>75</xdr:row>
      <xdr:rowOff>19685</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277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29862</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54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55245</xdr:rowOff>
    </xdr:from>
    <xdr:to>
      <xdr:col>6</xdr:col>
      <xdr:colOff>171450</xdr:colOff>
      <xdr:row>74</xdr:row>
      <xdr:rowOff>156845</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274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167022</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51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公債費以外の比率は、０．８ポイント上昇して７８．６％となった。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この主な要因としては、下水道事業会計繰出金の高止まり、鷹巣中学校大規模改造工事及びし尿処理施設建設工事による普通建設事業費の増加によるものである。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年々比率が上昇しているため、北秋田市職員定員適正化計画の着実な実行、北秋田市公共施設等適正化計画に基づく施設の維持管理費の削減、費用対効果の低い事務事業の見直しなどの行財政改革に努める。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140716</xdr:rowOff>
    </xdr:from>
    <xdr:to>
      <xdr:col>82</xdr:col>
      <xdr:colOff>107950</xdr:colOff>
      <xdr:row>80</xdr:row>
      <xdr:rowOff>117856</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485116"/>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89933</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117856</xdr:rowOff>
    </xdr:from>
    <xdr:to>
      <xdr:col>82</xdr:col>
      <xdr:colOff>196850</xdr:colOff>
      <xdr:row>80</xdr:row>
      <xdr:rowOff>117856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83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55643</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140716</xdr:rowOff>
    </xdr:from>
    <xdr:to>
      <xdr:col>82</xdr:col>
      <xdr:colOff>196850</xdr:colOff>
      <xdr:row>72</xdr:row>
      <xdr:rowOff>140716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26415</xdr:rowOff>
    </xdr:from>
    <xdr:to>
      <xdr:col>82</xdr:col>
      <xdr:colOff>107950</xdr:colOff>
      <xdr:row>78</xdr:row>
      <xdr:rowOff>62992</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5671800" y="13399515"/>
          <a:ext cx="8382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140715</xdr:rowOff>
    </xdr:from>
    <xdr:to>
      <xdr:col>78</xdr:col>
      <xdr:colOff>69850</xdr:colOff>
      <xdr:row>78</xdr:row>
      <xdr:rowOff>26415</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170915"/>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75963</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133858</xdr:rowOff>
    </xdr:from>
    <xdr:to>
      <xdr:col>73</xdr:col>
      <xdr:colOff>180975</xdr:colOff>
      <xdr:row>76</xdr:row>
      <xdr:rowOff>140715</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2992608"/>
          <a:ext cx="889000" cy="17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30243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113284</xdr:rowOff>
    </xdr:from>
    <xdr:to>
      <xdr:col>69</xdr:col>
      <xdr:colOff>92075</xdr:colOff>
      <xdr:row>75</xdr:row>
      <xdr:rowOff>133858</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2800584"/>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116857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105918</xdr:rowOff>
    </xdr:from>
    <xdr:to>
      <xdr:col>65</xdr:col>
      <xdr:colOff>53975</xdr:colOff>
      <xdr:row>76</xdr:row>
      <xdr:rowOff>36069</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20845</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051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12192</xdr:rowOff>
    </xdr:from>
    <xdr:to>
      <xdr:col>82</xdr:col>
      <xdr:colOff>158750</xdr:colOff>
      <xdr:row>78</xdr:row>
      <xdr:rowOff>113792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155719</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147065</xdr:rowOff>
    </xdr:from>
    <xdr:to>
      <xdr:col>78</xdr:col>
      <xdr:colOff>120650</xdr:colOff>
      <xdr:row>78</xdr:row>
      <xdr:rowOff>77215</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61992</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89915</xdr:rowOff>
    </xdr:from>
    <xdr:to>
      <xdr:col>74</xdr:col>
      <xdr:colOff>31750</xdr:colOff>
      <xdr:row>77</xdr:row>
      <xdr:rowOff>20065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4842</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83058</xdr:rowOff>
    </xdr:from>
    <xdr:to>
      <xdr:col>69</xdr:col>
      <xdr:colOff>142875</xdr:colOff>
      <xdr:row>76</xdr:row>
      <xdr:rowOff>13208</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23385</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62484</xdr:rowOff>
    </xdr:from>
    <xdr:to>
      <xdr:col>65</xdr:col>
      <xdr:colOff>53975</xdr:colOff>
      <xdr:row>74</xdr:row>
      <xdr:rowOff>164084</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274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2811</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251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秋田県北秋田市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139332</xdr:rowOff>
    </xdr:from>
    <xdr:to>
      <xdr:col>29</xdr:col>
      <xdr:colOff>127000</xdr:colOff>
      <xdr:row>20</xdr:row>
      <xdr:rowOff>77432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72907"/>
          <a:ext cx="0" cy="14811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49509</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2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77432</xdr:rowOff>
    </xdr:from>
    <xdr:to>
      <xdr:col>30</xdr:col>
      <xdr:colOff>25400</xdr:colOff>
      <xdr:row>20</xdr:row>
      <xdr:rowOff>77432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54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54259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1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139332</xdr:rowOff>
    </xdr:from>
    <xdr:to>
      <xdr:col>30</xdr:col>
      <xdr:colOff>25400</xdr:colOff>
      <xdr:row>11</xdr:row>
      <xdr:rowOff>139332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72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105829</xdr:rowOff>
    </xdr:from>
    <xdr:to>
      <xdr:col>29</xdr:col>
      <xdr:colOff>127000</xdr:colOff>
      <xdr:row>15</xdr:row>
      <xdr:rowOff>106909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725204"/>
          <a:ext cx="647700" cy="10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85463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76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113386</xdr:rowOff>
    </xdr:from>
    <xdr:to>
      <xdr:col>29</xdr:col>
      <xdr:colOff>177800</xdr:colOff>
      <xdr:row>17</xdr:row>
      <xdr:rowOff>43536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105435</xdr:rowOff>
    </xdr:from>
    <xdr:to>
      <xdr:col>26</xdr:col>
      <xdr:colOff>50800</xdr:colOff>
      <xdr:row>15</xdr:row>
      <xdr:rowOff>105829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724810"/>
          <a:ext cx="698500" cy="3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133807</xdr:rowOff>
    </xdr:from>
    <xdr:to>
      <xdr:col>26</xdr:col>
      <xdr:colOff>101600</xdr:colOff>
      <xdr:row>17</xdr:row>
      <xdr:rowOff>63957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48734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11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105435</xdr:rowOff>
    </xdr:from>
    <xdr:to>
      <xdr:col>22</xdr:col>
      <xdr:colOff>114300</xdr:colOff>
      <xdr:row>15</xdr:row>
      <xdr:rowOff>156667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724810"/>
          <a:ext cx="698500" cy="512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147879</xdr:rowOff>
    </xdr:from>
    <xdr:to>
      <xdr:col>22</xdr:col>
      <xdr:colOff>165100</xdr:colOff>
      <xdr:row>17</xdr:row>
      <xdr:rowOff>78029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62806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2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156667</xdr:rowOff>
    </xdr:from>
    <xdr:to>
      <xdr:col>18</xdr:col>
      <xdr:colOff>177800</xdr:colOff>
      <xdr:row>16</xdr:row>
      <xdr:rowOff>4051</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776042"/>
          <a:ext cx="698500" cy="188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2540</xdr:rowOff>
    </xdr:from>
    <xdr:to>
      <xdr:col>19</xdr:col>
      <xdr:colOff>38100</xdr:colOff>
      <xdr:row>17</xdr:row>
      <xdr:rowOff>104140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88917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11011</xdr:rowOff>
    </xdr:from>
    <xdr:to>
      <xdr:col>15</xdr:col>
      <xdr:colOff>101600</xdr:colOff>
      <xdr:row>17</xdr:row>
      <xdr:rowOff>112611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97388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56109</xdr:rowOff>
    </xdr:from>
    <xdr:to>
      <xdr:col>29</xdr:col>
      <xdr:colOff>177800</xdr:colOff>
      <xdr:row>15</xdr:row>
      <xdr:rowOff>157709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6754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72636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520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55029</xdr:rowOff>
    </xdr:from>
    <xdr:to>
      <xdr:col>26</xdr:col>
      <xdr:colOff>101600</xdr:colOff>
      <xdr:row>15</xdr:row>
      <xdr:rowOff>156629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674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166806</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443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54635</xdr:rowOff>
    </xdr:from>
    <xdr:to>
      <xdr:col>22</xdr:col>
      <xdr:colOff>165100</xdr:colOff>
      <xdr:row>15</xdr:row>
      <xdr:rowOff>156235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674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166412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4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105867</xdr:rowOff>
    </xdr:from>
    <xdr:to>
      <xdr:col>19</xdr:col>
      <xdr:colOff>38100</xdr:colOff>
      <xdr:row>16</xdr:row>
      <xdr:rowOff>36017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7252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46194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494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124701</xdr:rowOff>
    </xdr:from>
    <xdr:to>
      <xdr:col>15</xdr:col>
      <xdr:colOff>101600</xdr:colOff>
      <xdr:row>16</xdr:row>
      <xdr:rowOff>54851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744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65028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512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271228</xdr:rowOff>
    </xdr:from>
    <xdr:to>
      <xdr:col>29</xdr:col>
      <xdr:colOff>127000</xdr:colOff>
      <xdr:row>38</xdr:row>
      <xdr:rowOff>138049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95778"/>
          <a:ext cx="0" cy="14098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110126</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7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138049</xdr:rowOff>
    </xdr:from>
    <xdr:to>
      <xdr:col>30</xdr:col>
      <xdr:colOff>25400</xdr:colOff>
      <xdr:row>38</xdr:row>
      <xdr:rowOff>138049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056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14705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3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271228</xdr:rowOff>
    </xdr:from>
    <xdr:to>
      <xdr:col>30</xdr:col>
      <xdr:colOff>25400</xdr:colOff>
      <xdr:row>33</xdr:row>
      <xdr:rowOff>271228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957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289619</xdr:rowOff>
    </xdr:from>
    <xdr:to>
      <xdr:col>29</xdr:col>
      <xdr:colOff>127000</xdr:colOff>
      <xdr:row>37</xdr:row>
      <xdr:rowOff>297143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414319"/>
          <a:ext cx="647700" cy="7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281921</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406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282931</xdr:rowOff>
    </xdr:from>
    <xdr:to>
      <xdr:col>29</xdr:col>
      <xdr:colOff>177800</xdr:colOff>
      <xdr:row>38</xdr:row>
      <xdr:rowOff>41631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271090</xdr:rowOff>
    </xdr:from>
    <xdr:to>
      <xdr:col>26</xdr:col>
      <xdr:colOff>50800</xdr:colOff>
      <xdr:row>37</xdr:row>
      <xdr:rowOff>289619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395790"/>
          <a:ext cx="698500" cy="185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282851</xdr:rowOff>
    </xdr:from>
    <xdr:to>
      <xdr:col>26</xdr:col>
      <xdr:colOff>101600</xdr:colOff>
      <xdr:row>38</xdr:row>
      <xdr:rowOff>41551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26328</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493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271090</xdr:rowOff>
    </xdr:from>
    <xdr:to>
      <xdr:col>22</xdr:col>
      <xdr:colOff>114300</xdr:colOff>
      <xdr:row>37</xdr:row>
      <xdr:rowOff>294591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395790"/>
          <a:ext cx="698500" cy="235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279151</xdr:rowOff>
    </xdr:from>
    <xdr:to>
      <xdr:col>22</xdr:col>
      <xdr:colOff>165100</xdr:colOff>
      <xdr:row>38</xdr:row>
      <xdr:rowOff>37851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22628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49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294591</xdr:rowOff>
    </xdr:from>
    <xdr:to>
      <xdr:col>18</xdr:col>
      <xdr:colOff>177800</xdr:colOff>
      <xdr:row>37</xdr:row>
      <xdr:rowOff>308539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419291"/>
          <a:ext cx="698500" cy="13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278942</xdr:rowOff>
    </xdr:from>
    <xdr:to>
      <xdr:col>19</xdr:col>
      <xdr:colOff>38100</xdr:colOff>
      <xdr:row>38</xdr:row>
      <xdr:rowOff>37642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22419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277547</xdr:rowOff>
    </xdr:from>
    <xdr:to>
      <xdr:col>15</xdr:col>
      <xdr:colOff>101600</xdr:colOff>
      <xdr:row>38</xdr:row>
      <xdr:rowOff>36247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21024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488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246343</xdr:rowOff>
    </xdr:from>
    <xdr:to>
      <xdr:col>29</xdr:col>
      <xdr:colOff>177800</xdr:colOff>
      <xdr:row>38</xdr:row>
      <xdr:rowOff>5043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371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91420</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21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238819</xdr:rowOff>
    </xdr:from>
    <xdr:to>
      <xdr:col>26</xdr:col>
      <xdr:colOff>101600</xdr:colOff>
      <xdr:row>37</xdr:row>
      <xdr:rowOff>340419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363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7696</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32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220290</xdr:rowOff>
    </xdr:from>
    <xdr:to>
      <xdr:col>22</xdr:col>
      <xdr:colOff>165100</xdr:colOff>
      <xdr:row>37</xdr:row>
      <xdr:rowOff>321890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344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160617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13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243791</xdr:rowOff>
    </xdr:from>
    <xdr:to>
      <xdr:col>19</xdr:col>
      <xdr:colOff>38100</xdr:colOff>
      <xdr:row>38</xdr:row>
      <xdr:rowOff>2491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3684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12668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37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257739</xdr:rowOff>
    </xdr:from>
    <xdr:to>
      <xdr:col>15</xdr:col>
      <xdr:colOff>101600</xdr:colOff>
      <xdr:row>38</xdr:row>
      <xdr:rowOff>16439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382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26616</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51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秋田県北秋田市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31,475
31,306
1,152.76
25,017,578
24,316,049
550,135
13,574,017
26,254,983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74.2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52375</xdr:rowOff>
    </xdr:from>
    <xdr:to>
      <xdr:col>24</xdr:col>
      <xdr:colOff>62865</xdr:colOff>
      <xdr:row>38</xdr:row>
      <xdr:rowOff>127726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67325"/>
          <a:ext cx="1270" cy="127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131553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127726</xdr:rowOff>
    </xdr:from>
    <xdr:to>
      <xdr:col>24</xdr:col>
      <xdr:colOff>152400</xdr:colOff>
      <xdr:row>38</xdr:row>
      <xdr:rowOff>127726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4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170502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4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52375</xdr:rowOff>
    </xdr:from>
    <xdr:to>
      <xdr:col>24</xdr:col>
      <xdr:colOff>152400</xdr:colOff>
      <xdr:row>31</xdr:row>
      <xdr:rowOff>52375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67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130186</xdr:rowOff>
    </xdr:from>
    <xdr:to>
      <xdr:col>24</xdr:col>
      <xdr:colOff>63500</xdr:colOff>
      <xdr:row>33</xdr:row>
      <xdr:rowOff>164128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788036"/>
          <a:ext cx="838200" cy="3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52490</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53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74063</xdr:rowOff>
    </xdr:from>
    <xdr:to>
      <xdr:col>24</xdr:col>
      <xdr:colOff>114300</xdr:colOff>
      <xdr:row>36</xdr:row>
      <xdr:rowOff>4213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164128</xdr:rowOff>
    </xdr:from>
    <xdr:to>
      <xdr:col>19</xdr:col>
      <xdr:colOff>177800</xdr:colOff>
      <xdr:row>34</xdr:row>
      <xdr:rowOff>3411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821978"/>
          <a:ext cx="889000" cy="10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76229</xdr:rowOff>
    </xdr:from>
    <xdr:to>
      <xdr:col>20</xdr:col>
      <xdr:colOff>38100</xdr:colOff>
      <xdr:row>36</xdr:row>
      <xdr:rowOff>6379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168956</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6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3411</xdr:rowOff>
    </xdr:from>
    <xdr:to>
      <xdr:col>15</xdr:col>
      <xdr:colOff>50800</xdr:colOff>
      <xdr:row>34</xdr:row>
      <xdr:rowOff>33227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832711"/>
          <a:ext cx="889000" cy="2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85678</xdr:rowOff>
    </xdr:from>
    <xdr:to>
      <xdr:col>15</xdr:col>
      <xdr:colOff>101600</xdr:colOff>
      <xdr:row>36</xdr:row>
      <xdr:rowOff>15828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6955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7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33227</xdr:rowOff>
    </xdr:from>
    <xdr:to>
      <xdr:col>10</xdr:col>
      <xdr:colOff>114300</xdr:colOff>
      <xdr:row>34</xdr:row>
      <xdr:rowOff>40303</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862527"/>
          <a:ext cx="889000" cy="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93646</xdr:rowOff>
    </xdr:from>
    <xdr:to>
      <xdr:col>10</xdr:col>
      <xdr:colOff>165100</xdr:colOff>
      <xdr:row>36</xdr:row>
      <xdr:rowOff>23796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14923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8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96215</xdr:rowOff>
    </xdr:from>
    <xdr:to>
      <xdr:col>6</xdr:col>
      <xdr:colOff>38100</xdr:colOff>
      <xdr:row>36</xdr:row>
      <xdr:rowOff>26365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17492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8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79386</xdr:rowOff>
    </xdr:from>
    <xdr:to>
      <xdr:col>24</xdr:col>
      <xdr:colOff>114300</xdr:colOff>
      <xdr:row>34</xdr:row>
      <xdr:rowOff>9536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73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102263</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58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113328</xdr:rowOff>
    </xdr:from>
    <xdr:to>
      <xdr:col>20</xdr:col>
      <xdr:colOff>38100</xdr:colOff>
      <xdr:row>34</xdr:row>
      <xdr:rowOff>43478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77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60005</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546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124061</xdr:rowOff>
    </xdr:from>
    <xdr:to>
      <xdr:col>15</xdr:col>
      <xdr:colOff>101600</xdr:colOff>
      <xdr:row>34</xdr:row>
      <xdr:rowOff>54211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78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70738</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557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153877</xdr:rowOff>
    </xdr:from>
    <xdr:to>
      <xdr:col>10</xdr:col>
      <xdr:colOff>165100</xdr:colOff>
      <xdr:row>34</xdr:row>
      <xdr:rowOff>84027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81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100554</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586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160953</xdr:rowOff>
    </xdr:from>
    <xdr:to>
      <xdr:col>6</xdr:col>
      <xdr:colOff>38100</xdr:colOff>
      <xdr:row>34</xdr:row>
      <xdr:rowOff>91103</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81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107630</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5594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37004</xdr:rowOff>
    </xdr:from>
    <xdr:to>
      <xdr:col>24</xdr:col>
      <xdr:colOff>62865</xdr:colOff>
      <xdr:row>57</xdr:row>
      <xdr:rowOff>147001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609504"/>
          <a:ext cx="1270" cy="1310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150828</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92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147001</xdr:rowOff>
    </xdr:from>
    <xdr:to>
      <xdr:col>24</xdr:col>
      <xdr:colOff>152400</xdr:colOff>
      <xdr:row>57</xdr:row>
      <xdr:rowOff>147001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1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155131</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38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37004</xdr:rowOff>
    </xdr:from>
    <xdr:to>
      <xdr:col>24</xdr:col>
      <xdr:colOff>152400</xdr:colOff>
      <xdr:row>50</xdr:row>
      <xdr:rowOff>37004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60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149507</xdr:rowOff>
    </xdr:from>
    <xdr:to>
      <xdr:col>24</xdr:col>
      <xdr:colOff>63500</xdr:colOff>
      <xdr:row>55</xdr:row>
      <xdr:rowOff>157622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579257"/>
          <a:ext cx="838200" cy="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10808</xdr:rowOff>
    </xdr:from>
    <xdr:ext cx="534377"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612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32381</xdr:rowOff>
    </xdr:from>
    <xdr:to>
      <xdr:col>24</xdr:col>
      <xdr:colOff>114300</xdr:colOff>
      <xdr:row>56</xdr:row>
      <xdr:rowOff>133981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157622</xdr:rowOff>
    </xdr:from>
    <xdr:to>
      <xdr:col>19</xdr:col>
      <xdr:colOff>177800</xdr:colOff>
      <xdr:row>56</xdr:row>
      <xdr:rowOff>61158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587372"/>
          <a:ext cx="889000" cy="7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61313</xdr:rowOff>
    </xdr:from>
    <xdr:to>
      <xdr:col>20</xdr:col>
      <xdr:colOff>38100</xdr:colOff>
      <xdr:row>56</xdr:row>
      <xdr:rowOff>162913</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154040</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75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61158</xdr:rowOff>
    </xdr:from>
    <xdr:to>
      <xdr:col>15</xdr:col>
      <xdr:colOff>50800</xdr:colOff>
      <xdr:row>56</xdr:row>
      <xdr:rowOff>70869</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662358"/>
          <a:ext cx="889000" cy="9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78517</xdr:rowOff>
    </xdr:from>
    <xdr:to>
      <xdr:col>15</xdr:col>
      <xdr:colOff>101600</xdr:colOff>
      <xdr:row>57</xdr:row>
      <xdr:rowOff>8667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6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171244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77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70869</xdr:rowOff>
    </xdr:from>
    <xdr:to>
      <xdr:col>10</xdr:col>
      <xdr:colOff>114300</xdr:colOff>
      <xdr:row>56</xdr:row>
      <xdr:rowOff>91575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672069"/>
          <a:ext cx="889000" cy="2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86239</xdr:rowOff>
    </xdr:from>
    <xdr:to>
      <xdr:col>10</xdr:col>
      <xdr:colOff>165100</xdr:colOff>
      <xdr:row>57</xdr:row>
      <xdr:rowOff>16389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68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7516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78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111989</xdr:rowOff>
    </xdr:from>
    <xdr:to>
      <xdr:col>6</xdr:col>
      <xdr:colOff>38100</xdr:colOff>
      <xdr:row>57</xdr:row>
      <xdr:rowOff>42139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71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33266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80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98707</xdr:rowOff>
    </xdr:from>
    <xdr:to>
      <xdr:col>24</xdr:col>
      <xdr:colOff>114300</xdr:colOff>
      <xdr:row>56</xdr:row>
      <xdr:rowOff>28857</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52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121584</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379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106822</xdr:rowOff>
    </xdr:from>
    <xdr:to>
      <xdr:col>20</xdr:col>
      <xdr:colOff>38100</xdr:colOff>
      <xdr:row>56</xdr:row>
      <xdr:rowOff>36972</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53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53499</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311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10358</xdr:rowOff>
    </xdr:from>
    <xdr:to>
      <xdr:col>15</xdr:col>
      <xdr:colOff>101600</xdr:colOff>
      <xdr:row>56</xdr:row>
      <xdr:rowOff>111958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61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128485</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38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20069</xdr:rowOff>
    </xdr:from>
    <xdr:to>
      <xdr:col>10</xdr:col>
      <xdr:colOff>165100</xdr:colOff>
      <xdr:row>56</xdr:row>
      <xdr:rowOff>121669</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62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138196</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39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40775</xdr:rowOff>
    </xdr:from>
    <xdr:to>
      <xdr:col>6</xdr:col>
      <xdr:colOff>38100</xdr:colOff>
      <xdr:row>56</xdr:row>
      <xdr:rowOff>142375</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64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158902</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41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58844</xdr:rowOff>
    </xdr:from>
    <xdr:to>
      <xdr:col>24</xdr:col>
      <xdr:colOff>62865</xdr:colOff>
      <xdr:row>78</xdr:row>
      <xdr:rowOff>137711</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231794"/>
          <a:ext cx="1270" cy="127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141538</xdr:rowOff>
    </xdr:from>
    <xdr:ext cx="313932"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146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137711</xdr:rowOff>
    </xdr:from>
    <xdr:to>
      <xdr:col>24</xdr:col>
      <xdr:colOff>152400</xdr:colOff>
      <xdr:row>78</xdr:row>
      <xdr:rowOff>137711</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1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5521</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200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58844</xdr:rowOff>
    </xdr:from>
    <xdr:to>
      <xdr:col>24</xdr:col>
      <xdr:colOff>152400</xdr:colOff>
      <xdr:row>71</xdr:row>
      <xdr:rowOff>58844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23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71096</xdr:rowOff>
    </xdr:from>
    <xdr:to>
      <xdr:col>24</xdr:col>
      <xdr:colOff>63500</xdr:colOff>
      <xdr:row>76</xdr:row>
      <xdr:rowOff>160434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3797300" y="13101296"/>
          <a:ext cx="838200" cy="89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85820</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287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107393</xdr:rowOff>
    </xdr:from>
    <xdr:to>
      <xdr:col>24</xdr:col>
      <xdr:colOff>114300</xdr:colOff>
      <xdr:row>78</xdr:row>
      <xdr:rowOff>37543</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31504</xdr:rowOff>
    </xdr:from>
    <xdr:to>
      <xdr:col>19</xdr:col>
      <xdr:colOff>177800</xdr:colOff>
      <xdr:row>76</xdr:row>
      <xdr:rowOff>71096</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908300" y="13061704"/>
          <a:ext cx="889000" cy="3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85311</xdr:rowOff>
    </xdr:from>
    <xdr:to>
      <xdr:col>20</xdr:col>
      <xdr:colOff>38100</xdr:colOff>
      <xdr:row>78</xdr:row>
      <xdr:rowOff>15461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6588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337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31504</xdr:rowOff>
    </xdr:from>
    <xdr:to>
      <xdr:col>15</xdr:col>
      <xdr:colOff>50800</xdr:colOff>
      <xdr:row>76</xdr:row>
      <xdr:rowOff>118349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3061704"/>
          <a:ext cx="889000" cy="8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77264</xdr:rowOff>
    </xdr:from>
    <xdr:to>
      <xdr:col>15</xdr:col>
      <xdr:colOff>101600</xdr:colOff>
      <xdr:row>78</xdr:row>
      <xdr:rowOff>7414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169991</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37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118349</xdr:rowOff>
    </xdr:from>
    <xdr:to>
      <xdr:col>10</xdr:col>
      <xdr:colOff>114300</xdr:colOff>
      <xdr:row>76</xdr:row>
      <xdr:rowOff>160320</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3148549"/>
          <a:ext cx="889000" cy="4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16853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38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121887</xdr:rowOff>
    </xdr:from>
    <xdr:to>
      <xdr:col>6</xdr:col>
      <xdr:colOff>38100</xdr:colOff>
      <xdr:row>78</xdr:row>
      <xdr:rowOff>52037</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43164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41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109634</xdr:rowOff>
    </xdr:from>
    <xdr:to>
      <xdr:col>24</xdr:col>
      <xdr:colOff>114300</xdr:colOff>
      <xdr:row>77</xdr:row>
      <xdr:rowOff>39784</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13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132511</xdr:rowOff>
    </xdr:from>
    <xdr:ext cx="534377"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299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20296</xdr:rowOff>
    </xdr:from>
    <xdr:to>
      <xdr:col>20</xdr:col>
      <xdr:colOff>38100</xdr:colOff>
      <xdr:row>76</xdr:row>
      <xdr:rowOff>121896</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05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138424</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30111" y="12825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152154</xdr:rowOff>
    </xdr:from>
    <xdr:to>
      <xdr:col>15</xdr:col>
      <xdr:colOff>101600</xdr:colOff>
      <xdr:row>76</xdr:row>
      <xdr:rowOff>82304</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01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98831</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41111" y="1278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67549</xdr:rowOff>
    </xdr:from>
    <xdr:to>
      <xdr:col>10</xdr:col>
      <xdr:colOff>165100</xdr:colOff>
      <xdr:row>76</xdr:row>
      <xdr:rowOff>169149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09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14226</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52111" y="1287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109520</xdr:rowOff>
    </xdr:from>
    <xdr:to>
      <xdr:col>6</xdr:col>
      <xdr:colOff>38100</xdr:colOff>
      <xdr:row>77</xdr:row>
      <xdr:rowOff>39670</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13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56197</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63111" y="12914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95352</xdr:rowOff>
    </xdr:from>
    <xdr:to>
      <xdr:col>24</xdr:col>
      <xdr:colOff>62865</xdr:colOff>
      <xdr:row>99</xdr:row>
      <xdr:rowOff>86309</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25852"/>
          <a:ext cx="1270" cy="153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90136</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86309</xdr:rowOff>
    </xdr:from>
    <xdr:to>
      <xdr:col>24</xdr:col>
      <xdr:colOff>152400</xdr:colOff>
      <xdr:row>99</xdr:row>
      <xdr:rowOff>86309</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5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42029</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0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95352</xdr:rowOff>
    </xdr:from>
    <xdr:to>
      <xdr:col>24</xdr:col>
      <xdr:colOff>152400</xdr:colOff>
      <xdr:row>90</xdr:row>
      <xdr:rowOff>95352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2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152070</xdr:rowOff>
    </xdr:from>
    <xdr:to>
      <xdr:col>24</xdr:col>
      <xdr:colOff>63500</xdr:colOff>
      <xdr:row>96</xdr:row>
      <xdr:rowOff>164300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611270"/>
          <a:ext cx="838200" cy="1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162107</xdr:rowOff>
    </xdr:from>
    <xdr:ext cx="599010"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2784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139230</xdr:rowOff>
    </xdr:from>
    <xdr:to>
      <xdr:col>24</xdr:col>
      <xdr:colOff>114300</xdr:colOff>
      <xdr:row>96</xdr:row>
      <xdr:rowOff>69380</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120904</xdr:rowOff>
    </xdr:from>
    <xdr:to>
      <xdr:col>19</xdr:col>
      <xdr:colOff>177800</xdr:colOff>
      <xdr:row>96</xdr:row>
      <xdr:rowOff>164300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580104"/>
          <a:ext cx="889000" cy="4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20943</xdr:rowOff>
    </xdr:from>
    <xdr:to>
      <xdr:col>20</xdr:col>
      <xdr:colOff>38100</xdr:colOff>
      <xdr:row>96</xdr:row>
      <xdr:rowOff>122543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139070</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120904</xdr:rowOff>
    </xdr:from>
    <xdr:to>
      <xdr:col>15</xdr:col>
      <xdr:colOff>50800</xdr:colOff>
      <xdr:row>96</xdr:row>
      <xdr:rowOff>145072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580104"/>
          <a:ext cx="889000" cy="24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31217</xdr:rowOff>
    </xdr:from>
    <xdr:to>
      <xdr:col>15</xdr:col>
      <xdr:colOff>101600</xdr:colOff>
      <xdr:row>96</xdr:row>
      <xdr:rowOff>132817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149344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145072</xdr:rowOff>
    </xdr:from>
    <xdr:to>
      <xdr:col>10</xdr:col>
      <xdr:colOff>114300</xdr:colOff>
      <xdr:row>97</xdr:row>
      <xdr:rowOff>84962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604272"/>
          <a:ext cx="889000" cy="11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31877</xdr:rowOff>
    </xdr:from>
    <xdr:to>
      <xdr:col>10</xdr:col>
      <xdr:colOff>165100</xdr:colOff>
      <xdr:row>96</xdr:row>
      <xdr:rowOff>133477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150004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111888</xdr:rowOff>
    </xdr:from>
    <xdr:to>
      <xdr:col>6</xdr:col>
      <xdr:colOff>38100</xdr:colOff>
      <xdr:row>97</xdr:row>
      <xdr:rowOff>42038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58565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101270</xdr:rowOff>
    </xdr:from>
    <xdr:to>
      <xdr:col>24</xdr:col>
      <xdr:colOff>114300</xdr:colOff>
      <xdr:row>97</xdr:row>
      <xdr:rowOff>31420</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56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79697</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538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113500</xdr:rowOff>
    </xdr:from>
    <xdr:to>
      <xdr:col>20</xdr:col>
      <xdr:colOff>38100</xdr:colOff>
      <xdr:row>97</xdr:row>
      <xdr:rowOff>43650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5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34777</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66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70104</xdr:rowOff>
    </xdr:from>
    <xdr:to>
      <xdr:col>15</xdr:col>
      <xdr:colOff>101600</xdr:colOff>
      <xdr:row>97</xdr:row>
      <xdr:rowOff>254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52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162831</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62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94272</xdr:rowOff>
    </xdr:from>
    <xdr:to>
      <xdr:col>10</xdr:col>
      <xdr:colOff>165100</xdr:colOff>
      <xdr:row>97</xdr:row>
      <xdr:rowOff>24422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55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15549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64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34162</xdr:rowOff>
    </xdr:from>
    <xdr:to>
      <xdr:col>6</xdr:col>
      <xdr:colOff>38100</xdr:colOff>
      <xdr:row>97</xdr:row>
      <xdr:rowOff>135762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66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126889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75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94483</xdr:rowOff>
    </xdr:from>
    <xdr:to>
      <xdr:col>54</xdr:col>
      <xdr:colOff>189865</xdr:colOff>
      <xdr:row>37</xdr:row>
      <xdr:rowOff>85670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237983"/>
          <a:ext cx="1270" cy="1191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89497</xdr:rowOff>
    </xdr:from>
    <xdr:ext cx="534377"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43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85670</xdr:rowOff>
    </xdr:from>
    <xdr:to>
      <xdr:col>55</xdr:col>
      <xdr:colOff>88900</xdr:colOff>
      <xdr:row>37</xdr:row>
      <xdr:rowOff>85670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42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41160</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501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94483</xdr:rowOff>
    </xdr:from>
    <xdr:to>
      <xdr:col>55</xdr:col>
      <xdr:colOff>88900</xdr:colOff>
      <xdr:row>30</xdr:row>
      <xdr:rowOff>94483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2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128441</xdr:rowOff>
    </xdr:from>
    <xdr:to>
      <xdr:col>55</xdr:col>
      <xdr:colOff>0</xdr:colOff>
      <xdr:row>35</xdr:row>
      <xdr:rowOff>134248</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9639300" y="6129191"/>
          <a:ext cx="838200" cy="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77550</xdr:rowOff>
    </xdr:from>
    <xdr:ext cx="534377"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5906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54673</xdr:rowOff>
    </xdr:from>
    <xdr:to>
      <xdr:col>55</xdr:col>
      <xdr:colOff>50800</xdr:colOff>
      <xdr:row>35</xdr:row>
      <xdr:rowOff>156273</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605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134248</xdr:rowOff>
    </xdr:from>
    <xdr:to>
      <xdr:col>50</xdr:col>
      <xdr:colOff>114300</xdr:colOff>
      <xdr:row>36</xdr:row>
      <xdr:rowOff>38030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8750300" y="6134998"/>
          <a:ext cx="889000" cy="75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89277</xdr:rowOff>
    </xdr:from>
    <xdr:to>
      <xdr:col>50</xdr:col>
      <xdr:colOff>165100</xdr:colOff>
      <xdr:row>36</xdr:row>
      <xdr:rowOff>19427</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609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10554</xdr:rowOff>
    </xdr:from>
    <xdr:ext cx="534377"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72111" y="618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24663</xdr:rowOff>
    </xdr:from>
    <xdr:to>
      <xdr:col>45</xdr:col>
      <xdr:colOff>177800</xdr:colOff>
      <xdr:row>36</xdr:row>
      <xdr:rowOff>38030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7861300" y="6196863"/>
          <a:ext cx="889000" cy="13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96250</xdr:rowOff>
    </xdr:from>
    <xdr:to>
      <xdr:col>46</xdr:col>
      <xdr:colOff>38100</xdr:colOff>
      <xdr:row>36</xdr:row>
      <xdr:rowOff>26400</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42927</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3111" y="587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24663</xdr:rowOff>
    </xdr:from>
    <xdr:to>
      <xdr:col>41</xdr:col>
      <xdr:colOff>50800</xdr:colOff>
      <xdr:row>36</xdr:row>
      <xdr:rowOff>36864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6972300" y="6196863"/>
          <a:ext cx="889000" cy="12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120127</xdr:rowOff>
    </xdr:from>
    <xdr:to>
      <xdr:col>41</xdr:col>
      <xdr:colOff>101600</xdr:colOff>
      <xdr:row>36</xdr:row>
      <xdr:rowOff>50277</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12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66804</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4111" y="589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124361</xdr:rowOff>
    </xdr:from>
    <xdr:to>
      <xdr:col>36</xdr:col>
      <xdr:colOff>165100</xdr:colOff>
      <xdr:row>36</xdr:row>
      <xdr:rowOff>54511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12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71038</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590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77641</xdr:rowOff>
    </xdr:from>
    <xdr:to>
      <xdr:col>55</xdr:col>
      <xdr:colOff>50800</xdr:colOff>
      <xdr:row>36</xdr:row>
      <xdr:rowOff>7791</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607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56068</xdr:rowOff>
    </xdr:from>
    <xdr:ext cx="534377"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605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83448</xdr:rowOff>
    </xdr:from>
    <xdr:to>
      <xdr:col>50</xdr:col>
      <xdr:colOff>165100</xdr:colOff>
      <xdr:row>36</xdr:row>
      <xdr:rowOff>13598</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608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30125</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72111" y="585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158680</xdr:rowOff>
    </xdr:from>
    <xdr:to>
      <xdr:col>46</xdr:col>
      <xdr:colOff>38100</xdr:colOff>
      <xdr:row>36</xdr:row>
      <xdr:rowOff>88830</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615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79957</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83111" y="625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145313</xdr:rowOff>
    </xdr:from>
    <xdr:to>
      <xdr:col>41</xdr:col>
      <xdr:colOff>101600</xdr:colOff>
      <xdr:row>36</xdr:row>
      <xdr:rowOff>75463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614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66590</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23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157514</xdr:rowOff>
    </xdr:from>
    <xdr:to>
      <xdr:col>36</xdr:col>
      <xdr:colOff>165100</xdr:colOff>
      <xdr:row>36</xdr:row>
      <xdr:rowOff>87664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15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78791</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25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120749</xdr:rowOff>
    </xdr:from>
    <xdr:to>
      <xdr:col>54</xdr:col>
      <xdr:colOff>189865</xdr:colOff>
      <xdr:row>58</xdr:row>
      <xdr:rowOff>37868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flipV="1">
          <a:off x="10475595" y="8864699"/>
          <a:ext cx="1270" cy="1117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41695</xdr:rowOff>
    </xdr:from>
    <xdr:ext cx="534377" cy="259045"/>
    <xdr:sp macro="" textlink="">
      <xdr:nvSpPr>
        <xdr:cNvPr id="335" name="普通建設事業費最小値テキスト">
          <a:extLst>
            <a:ext uri="{FF2B5EF4-FFF2-40B4-BE49-F238E27FC236}">
              <a16:creationId xmlns:a16="http://schemas.microsoft.com/office/drawing/2014/main" id="{00000000-0008-0000-0600-00004F010000}"/>
            </a:ext>
          </a:extLst>
        </xdr:cNvPr>
        <xdr:cNvSpPr txBox="1"/>
      </xdr:nvSpPr>
      <xdr:spPr>
        <a:xfrm>
          <a:off x="10528300" y="99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37868</xdr:rowOff>
    </xdr:from>
    <xdr:to>
      <xdr:col>55</xdr:col>
      <xdr:colOff>88900</xdr:colOff>
      <xdr:row>58</xdr:row>
      <xdr:rowOff>37868</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998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67426</xdr:rowOff>
    </xdr:from>
    <xdr:ext cx="599010" cy="259045"/>
    <xdr:sp macro="" textlink="">
      <xdr:nvSpPr>
        <xdr:cNvPr id="337" name="普通建設事業費最大値テキスト">
          <a:extLst>
            <a:ext uri="{FF2B5EF4-FFF2-40B4-BE49-F238E27FC236}">
              <a16:creationId xmlns:a16="http://schemas.microsoft.com/office/drawing/2014/main" id="{00000000-0008-0000-0600-000051010000}"/>
            </a:ext>
          </a:extLst>
        </xdr:cNvPr>
        <xdr:cNvSpPr txBox="1"/>
      </xdr:nvSpPr>
      <xdr:spPr>
        <a:xfrm>
          <a:off x="10528300" y="863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120749</xdr:rowOff>
    </xdr:from>
    <xdr:to>
      <xdr:col>55</xdr:col>
      <xdr:colOff>88900</xdr:colOff>
      <xdr:row>51</xdr:row>
      <xdr:rowOff>120749</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886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168439</xdr:rowOff>
    </xdr:from>
    <xdr:to>
      <xdr:col>55</xdr:col>
      <xdr:colOff>0</xdr:colOff>
      <xdr:row>56</xdr:row>
      <xdr:rowOff>26753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9639300" y="9426739"/>
          <a:ext cx="838200" cy="20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151539</xdr:rowOff>
    </xdr:from>
    <xdr:ext cx="534377" cy="259045"/>
    <xdr:sp macro="" textlink="">
      <xdr:nvSpPr>
        <xdr:cNvPr id="340" name="普通建設事業費平均値テキスト">
          <a:extLst>
            <a:ext uri="{FF2B5EF4-FFF2-40B4-BE49-F238E27FC236}">
              <a16:creationId xmlns:a16="http://schemas.microsoft.com/office/drawing/2014/main" id="{00000000-0008-0000-0600-000054010000}"/>
            </a:ext>
          </a:extLst>
        </xdr:cNvPr>
        <xdr:cNvSpPr txBox="1"/>
      </xdr:nvSpPr>
      <xdr:spPr>
        <a:xfrm>
          <a:off x="10528300" y="9581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1662</xdr:rowOff>
    </xdr:from>
    <xdr:to>
      <xdr:col>55</xdr:col>
      <xdr:colOff>50800</xdr:colOff>
      <xdr:row>56</xdr:row>
      <xdr:rowOff>103262</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104267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116209</xdr:rowOff>
    </xdr:from>
    <xdr:to>
      <xdr:col>50</xdr:col>
      <xdr:colOff>114300</xdr:colOff>
      <xdr:row>56</xdr:row>
      <xdr:rowOff>26753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8750300" y="9031609"/>
          <a:ext cx="889000" cy="59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42389</xdr:rowOff>
    </xdr:from>
    <xdr:to>
      <xdr:col>50</xdr:col>
      <xdr:colOff>165100</xdr:colOff>
      <xdr:row>56</xdr:row>
      <xdr:rowOff>143989</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9588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135116</xdr:rowOff>
    </xdr:from>
    <xdr:ext cx="534377"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9372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116209</xdr:rowOff>
    </xdr:from>
    <xdr:to>
      <xdr:col>45</xdr:col>
      <xdr:colOff>177800</xdr:colOff>
      <xdr:row>56</xdr:row>
      <xdr:rowOff>22497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7861300" y="9031609"/>
          <a:ext cx="889000" cy="59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25038</xdr:rowOff>
    </xdr:from>
    <xdr:to>
      <xdr:col>46</xdr:col>
      <xdr:colOff>38100</xdr:colOff>
      <xdr:row>56</xdr:row>
      <xdr:rowOff>126638</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8699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117765</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8483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32363</xdr:rowOff>
    </xdr:from>
    <xdr:to>
      <xdr:col>41</xdr:col>
      <xdr:colOff>50800</xdr:colOff>
      <xdr:row>56</xdr:row>
      <xdr:rowOff>22497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972300" y="9462113"/>
          <a:ext cx="889000" cy="161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51044</xdr:rowOff>
    </xdr:from>
    <xdr:to>
      <xdr:col>41</xdr:col>
      <xdr:colOff>101600</xdr:colOff>
      <xdr:row>56</xdr:row>
      <xdr:rowOff>152644</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7810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143771</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7594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41081</xdr:rowOff>
    </xdr:from>
    <xdr:to>
      <xdr:col>36</xdr:col>
      <xdr:colOff>165100</xdr:colOff>
      <xdr:row>56</xdr:row>
      <xdr:rowOff>142681</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6921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133808</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705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117639</xdr:rowOff>
    </xdr:from>
    <xdr:to>
      <xdr:col>55</xdr:col>
      <xdr:colOff>50800</xdr:colOff>
      <xdr:row>55</xdr:row>
      <xdr:rowOff>47789</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10426700" y="937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140516</xdr:rowOff>
    </xdr:from>
    <xdr:ext cx="599010" cy="259045"/>
    <xdr:sp macro="" textlink="">
      <xdr:nvSpPr>
        <xdr:cNvPr id="359" name="普通建設事業費該当値テキスト">
          <a:extLst>
            <a:ext uri="{FF2B5EF4-FFF2-40B4-BE49-F238E27FC236}">
              <a16:creationId xmlns:a16="http://schemas.microsoft.com/office/drawing/2014/main" id="{00000000-0008-0000-0600-000067010000}"/>
            </a:ext>
          </a:extLst>
        </xdr:cNvPr>
        <xdr:cNvSpPr txBox="1"/>
      </xdr:nvSpPr>
      <xdr:spPr>
        <a:xfrm>
          <a:off x="10528300" y="9227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147403</xdr:rowOff>
    </xdr:from>
    <xdr:to>
      <xdr:col>50</xdr:col>
      <xdr:colOff>165100</xdr:colOff>
      <xdr:row>56</xdr:row>
      <xdr:rowOff>77553</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9588500" y="957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94080</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72111" y="935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65409</xdr:rowOff>
    </xdr:from>
    <xdr:to>
      <xdr:col>46</xdr:col>
      <xdr:colOff>38100</xdr:colOff>
      <xdr:row>52</xdr:row>
      <xdr:rowOff>167009</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8699500" y="898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12086</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50795" y="8756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143147</xdr:rowOff>
    </xdr:from>
    <xdr:to>
      <xdr:col>41</xdr:col>
      <xdr:colOff>101600</xdr:colOff>
      <xdr:row>56</xdr:row>
      <xdr:rowOff>73297</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7810500" y="957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89824</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348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153013</xdr:rowOff>
    </xdr:from>
    <xdr:to>
      <xdr:col>36</xdr:col>
      <xdr:colOff>165100</xdr:colOff>
      <xdr:row>55</xdr:row>
      <xdr:rowOff>83163</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6921500" y="941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99690</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9186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151457</xdr:rowOff>
    </xdr:from>
    <xdr:to>
      <xdr:col>54</xdr:col>
      <xdr:colOff>189865</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flipV="1">
          <a:off x="10475595" y="12324407"/>
          <a:ext cx="1270" cy="126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2" name="普通建設事業費 （ うち新規整備　）最小値テキスト">
          <a:extLst>
            <a:ext uri="{FF2B5EF4-FFF2-40B4-BE49-F238E27FC236}">
              <a16:creationId xmlns:a16="http://schemas.microsoft.com/office/drawing/2014/main" id="{00000000-0008-0000-0600-00008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98134</xdr:rowOff>
    </xdr:from>
    <xdr:ext cx="599010" cy="259045"/>
    <xdr:sp macro="" textlink="">
      <xdr:nvSpPr>
        <xdr:cNvPr id="394" name="普通建設事業費 （ うち新規整備　）最大値テキスト">
          <a:extLst>
            <a:ext uri="{FF2B5EF4-FFF2-40B4-BE49-F238E27FC236}">
              <a16:creationId xmlns:a16="http://schemas.microsoft.com/office/drawing/2014/main" id="{00000000-0008-0000-0600-00008A010000}"/>
            </a:ext>
          </a:extLst>
        </xdr:cNvPr>
        <xdr:cNvSpPr txBox="1"/>
      </xdr:nvSpPr>
      <xdr:spPr>
        <a:xfrm>
          <a:off x="10528300" y="1209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151457</xdr:rowOff>
    </xdr:from>
    <xdr:to>
      <xdr:col>55</xdr:col>
      <xdr:colOff>88900</xdr:colOff>
      <xdr:row>71</xdr:row>
      <xdr:rowOff>151457</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2324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108488</xdr:rowOff>
    </xdr:from>
    <xdr:to>
      <xdr:col>55</xdr:col>
      <xdr:colOff>0</xdr:colOff>
      <xdr:row>76</xdr:row>
      <xdr:rowOff>117289</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9639300" y="13138688"/>
          <a:ext cx="8382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116766</xdr:rowOff>
    </xdr:from>
    <xdr:ext cx="534377" cy="259045"/>
    <xdr:sp macro="" textlink="">
      <xdr:nvSpPr>
        <xdr:cNvPr id="397" name="普通建設事業費 （ うち新規整備　）平均値テキスト">
          <a:extLst>
            <a:ext uri="{FF2B5EF4-FFF2-40B4-BE49-F238E27FC236}">
              <a16:creationId xmlns:a16="http://schemas.microsoft.com/office/drawing/2014/main" id="{00000000-0008-0000-0600-00008D010000}"/>
            </a:ext>
          </a:extLst>
        </xdr:cNvPr>
        <xdr:cNvSpPr txBox="1"/>
      </xdr:nvSpPr>
      <xdr:spPr>
        <a:xfrm>
          <a:off x="10528300" y="13318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138339</xdr:rowOff>
    </xdr:from>
    <xdr:to>
      <xdr:col>55</xdr:col>
      <xdr:colOff>50800</xdr:colOff>
      <xdr:row>78</xdr:row>
      <xdr:rowOff>68489</xdr:rowOff>
    </xdr:to>
    <xdr:sp macro="" textlink="">
      <xdr:nvSpPr>
        <xdr:cNvPr id="398" name="フローチャート: 判断 397">
          <a:extLst>
            <a:ext uri="{FF2B5EF4-FFF2-40B4-BE49-F238E27FC236}">
              <a16:creationId xmlns:a16="http://schemas.microsoft.com/office/drawing/2014/main" id="{00000000-0008-0000-0600-00008E010000}"/>
            </a:ext>
          </a:extLst>
        </xdr:cNvPr>
        <xdr:cNvSpPr/>
      </xdr:nvSpPr>
      <xdr:spPr>
        <a:xfrm>
          <a:off x="10426700" y="1333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117289</xdr:rowOff>
    </xdr:from>
    <xdr:to>
      <xdr:col>50</xdr:col>
      <xdr:colOff>114300</xdr:colOff>
      <xdr:row>78</xdr:row>
      <xdr:rowOff>155862</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8750300" y="13147489"/>
          <a:ext cx="889000" cy="38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149623</xdr:rowOff>
    </xdr:from>
    <xdr:to>
      <xdr:col>50</xdr:col>
      <xdr:colOff>165100</xdr:colOff>
      <xdr:row>78</xdr:row>
      <xdr:rowOff>79773</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9588500" y="1335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70900</xdr:rowOff>
    </xdr:from>
    <xdr:ext cx="534377"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9372111" y="1344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21437</xdr:rowOff>
    </xdr:from>
    <xdr:to>
      <xdr:col>45</xdr:col>
      <xdr:colOff>177800</xdr:colOff>
      <xdr:row>78</xdr:row>
      <xdr:rowOff>155862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7861300" y="13223087"/>
          <a:ext cx="889000" cy="30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130719</xdr:rowOff>
    </xdr:from>
    <xdr:to>
      <xdr:col>46</xdr:col>
      <xdr:colOff>38100</xdr:colOff>
      <xdr:row>78</xdr:row>
      <xdr:rowOff>60869</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8699500" y="1333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77396</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8483111" y="1310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29553</xdr:rowOff>
    </xdr:from>
    <xdr:to>
      <xdr:col>41</xdr:col>
      <xdr:colOff>50800</xdr:colOff>
      <xdr:row>77</xdr:row>
      <xdr:rowOff>21437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972300" y="12716853"/>
          <a:ext cx="889000" cy="50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110038</xdr:rowOff>
    </xdr:from>
    <xdr:to>
      <xdr:col>41</xdr:col>
      <xdr:colOff>101600</xdr:colOff>
      <xdr:row>78</xdr:row>
      <xdr:rowOff>40188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78105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31315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7594111" y="1340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28535</xdr:rowOff>
    </xdr:from>
    <xdr:to>
      <xdr:col>36</xdr:col>
      <xdr:colOff>165100</xdr:colOff>
      <xdr:row>77</xdr:row>
      <xdr:rowOff>130135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6921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121262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6705111" y="1332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57688</xdr:rowOff>
    </xdr:from>
    <xdr:to>
      <xdr:col>55</xdr:col>
      <xdr:colOff>50800</xdr:colOff>
      <xdr:row>76</xdr:row>
      <xdr:rowOff>159288</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10426700" y="1308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80566</xdr:rowOff>
    </xdr:from>
    <xdr:ext cx="534377" cy="259045"/>
    <xdr:sp macro="" textlink="">
      <xdr:nvSpPr>
        <xdr:cNvPr id="416" name="普通建設事業費 （ うち新規整備　）該当値テキスト">
          <a:extLst>
            <a:ext uri="{FF2B5EF4-FFF2-40B4-BE49-F238E27FC236}">
              <a16:creationId xmlns:a16="http://schemas.microsoft.com/office/drawing/2014/main" id="{00000000-0008-0000-0600-0000A0010000}"/>
            </a:ext>
          </a:extLst>
        </xdr:cNvPr>
        <xdr:cNvSpPr txBox="1"/>
      </xdr:nvSpPr>
      <xdr:spPr>
        <a:xfrm>
          <a:off x="10528300" y="1293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66489</xdr:rowOff>
    </xdr:from>
    <xdr:to>
      <xdr:col>50</xdr:col>
      <xdr:colOff>165100</xdr:colOff>
      <xdr:row>76</xdr:row>
      <xdr:rowOff>168089</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9588500" y="1309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13167</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372111" y="1287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105062</xdr:rowOff>
    </xdr:from>
    <xdr:to>
      <xdr:col>46</xdr:col>
      <xdr:colOff>38100</xdr:colOff>
      <xdr:row>79</xdr:row>
      <xdr:rowOff>35212</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8699500" y="1347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26339</xdr:rowOff>
    </xdr:from>
    <xdr:ext cx="469744"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15428" y="13570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142087</xdr:rowOff>
    </xdr:from>
    <xdr:to>
      <xdr:col>41</xdr:col>
      <xdr:colOff>101600</xdr:colOff>
      <xdr:row>77</xdr:row>
      <xdr:rowOff>72237</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7810500" y="1317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88764</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294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150203</xdr:rowOff>
    </xdr:from>
    <xdr:to>
      <xdr:col>36</xdr:col>
      <xdr:colOff>165100</xdr:colOff>
      <xdr:row>74</xdr:row>
      <xdr:rowOff>80353</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6921500" y="1266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72</xdr:row>
      <xdr:rowOff>96880</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672795" y="12441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149369</xdr:rowOff>
    </xdr:from>
    <xdr:to>
      <xdr:col>54</xdr:col>
      <xdr:colOff>189865</xdr:colOff>
      <xdr:row>99</xdr:row>
      <xdr:rowOff>18413</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579869"/>
          <a:ext cx="1270" cy="14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22240</xdr:rowOff>
    </xdr:from>
    <xdr:ext cx="469744"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699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18413</xdr:rowOff>
    </xdr:from>
    <xdr:to>
      <xdr:col>55</xdr:col>
      <xdr:colOff>88900</xdr:colOff>
      <xdr:row>99</xdr:row>
      <xdr:rowOff>18413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99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96046</xdr:rowOff>
    </xdr:from>
    <xdr:ext cx="599010"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3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149369</xdr:rowOff>
    </xdr:from>
    <xdr:to>
      <xdr:col>55</xdr:col>
      <xdr:colOff>88900</xdr:colOff>
      <xdr:row>90</xdr:row>
      <xdr:rowOff>149369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57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152867</xdr:rowOff>
    </xdr:from>
    <xdr:to>
      <xdr:col>55</xdr:col>
      <xdr:colOff>0</xdr:colOff>
      <xdr:row>98</xdr:row>
      <xdr:rowOff>44594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9639300" y="16440617"/>
          <a:ext cx="838200" cy="406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86811</xdr:rowOff>
    </xdr:from>
    <xdr:ext cx="534377"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546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108384</xdr:rowOff>
    </xdr:from>
    <xdr:to>
      <xdr:col>55</xdr:col>
      <xdr:colOff>50800</xdr:colOff>
      <xdr:row>97</xdr:row>
      <xdr:rowOff>38534</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56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64399</xdr:rowOff>
    </xdr:from>
    <xdr:to>
      <xdr:col>50</xdr:col>
      <xdr:colOff>114300</xdr:colOff>
      <xdr:row>98</xdr:row>
      <xdr:rowOff>44594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8750300" y="15494899"/>
          <a:ext cx="889000" cy="135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169337</xdr:rowOff>
    </xdr:from>
    <xdr:to>
      <xdr:col>50</xdr:col>
      <xdr:colOff>165100</xdr:colOff>
      <xdr:row>97</xdr:row>
      <xdr:rowOff>99487</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6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116014</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72111" y="1640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64399</xdr:rowOff>
    </xdr:from>
    <xdr:to>
      <xdr:col>45</xdr:col>
      <xdr:colOff>177800</xdr:colOff>
      <xdr:row>97</xdr:row>
      <xdr:rowOff>91244</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7861300" y="15494899"/>
          <a:ext cx="889000" cy="122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161092</xdr:rowOff>
    </xdr:from>
    <xdr:to>
      <xdr:col>46</xdr:col>
      <xdr:colOff>38100</xdr:colOff>
      <xdr:row>97</xdr:row>
      <xdr:rowOff>91242</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82369</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83111" y="1671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91244</xdr:rowOff>
    </xdr:from>
    <xdr:to>
      <xdr:col>41</xdr:col>
      <xdr:colOff>50800</xdr:colOff>
      <xdr:row>98</xdr:row>
      <xdr:rowOff>96960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6972300" y="16721894"/>
          <a:ext cx="889000" cy="177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38737</xdr:rowOff>
    </xdr:from>
    <xdr:to>
      <xdr:col>41</xdr:col>
      <xdr:colOff>101600</xdr:colOff>
      <xdr:row>97</xdr:row>
      <xdr:rowOff>140337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156864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4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95934</xdr:rowOff>
    </xdr:from>
    <xdr:to>
      <xdr:col>36</xdr:col>
      <xdr:colOff>165100</xdr:colOff>
      <xdr:row>98</xdr:row>
      <xdr:rowOff>26084</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42611</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05111" y="1650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102067</xdr:rowOff>
    </xdr:from>
    <xdr:to>
      <xdr:col>55</xdr:col>
      <xdr:colOff>50800</xdr:colOff>
      <xdr:row>96</xdr:row>
      <xdr:rowOff>32217</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38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124944</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24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165244</xdr:rowOff>
    </xdr:from>
    <xdr:to>
      <xdr:col>50</xdr:col>
      <xdr:colOff>165100</xdr:colOff>
      <xdr:row>98</xdr:row>
      <xdr:rowOff>95394</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79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86521</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88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13599</xdr:rowOff>
    </xdr:from>
    <xdr:to>
      <xdr:col>46</xdr:col>
      <xdr:colOff>38100</xdr:colOff>
      <xdr:row>90</xdr:row>
      <xdr:rowOff>115199</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544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88</xdr:row>
      <xdr:rowOff>131726</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50795" y="1521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40444</xdr:rowOff>
    </xdr:from>
    <xdr:to>
      <xdr:col>41</xdr:col>
      <xdr:colOff>101600</xdr:colOff>
      <xdr:row>97</xdr:row>
      <xdr:rowOff>142044</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67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133171</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76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46160</xdr:rowOff>
    </xdr:from>
    <xdr:to>
      <xdr:col>36</xdr:col>
      <xdr:colOff>165100</xdr:colOff>
      <xdr:row>98</xdr:row>
      <xdr:rowOff>147760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68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138887</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940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31523</xdr:rowOff>
    </xdr:from>
    <xdr:to>
      <xdr:col>85</xdr:col>
      <xdr:colOff>126364</xdr:colOff>
      <xdr:row>39</xdr:row>
      <xdr:rowOff>98878</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175023"/>
          <a:ext cx="1269" cy="16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149650</xdr:rowOff>
    </xdr:from>
    <xdr:ext cx="534377"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495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31523</xdr:rowOff>
    </xdr:from>
    <xdr:to>
      <xdr:col>86</xdr:col>
      <xdr:colOff>25400</xdr:colOff>
      <xdr:row>30</xdr:row>
      <xdr:rowOff>31523</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17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66532</xdr:rowOff>
    </xdr:from>
    <xdr:to>
      <xdr:col>85</xdr:col>
      <xdr:colOff>127000</xdr:colOff>
      <xdr:row>39</xdr:row>
      <xdr:rowOff>25825</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5481300" y="6581632"/>
          <a:ext cx="838200" cy="13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77209</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420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54332</xdr:rowOff>
    </xdr:from>
    <xdr:to>
      <xdr:col>85</xdr:col>
      <xdr:colOff>177800</xdr:colOff>
      <xdr:row>38</xdr:row>
      <xdr:rowOff>155932</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66532</xdr:rowOff>
    </xdr:from>
    <xdr:to>
      <xdr:col>81</xdr:col>
      <xdr:colOff>50800</xdr:colOff>
      <xdr:row>39</xdr:row>
      <xdr:rowOff>40455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4592300" y="6581632"/>
          <a:ext cx="889000" cy="145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70776</xdr:rowOff>
    </xdr:from>
    <xdr:to>
      <xdr:col>81</xdr:col>
      <xdr:colOff>101600</xdr:colOff>
      <xdr:row>39</xdr:row>
      <xdr:rowOff>926</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163503</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46428" y="667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40455</xdr:rowOff>
    </xdr:from>
    <xdr:to>
      <xdr:col>76</xdr:col>
      <xdr:colOff>114300</xdr:colOff>
      <xdr:row>39</xdr:row>
      <xdr:rowOff>81048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3703300" y="6727005"/>
          <a:ext cx="889000" cy="40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132416</xdr:rowOff>
    </xdr:from>
    <xdr:to>
      <xdr:col>76</xdr:col>
      <xdr:colOff>165100</xdr:colOff>
      <xdr:row>39</xdr:row>
      <xdr:rowOff>62566</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6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79093</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57428" y="642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66222</xdr:rowOff>
    </xdr:from>
    <xdr:to>
      <xdr:col>71</xdr:col>
      <xdr:colOff>177800</xdr:colOff>
      <xdr:row>39</xdr:row>
      <xdr:rowOff>81048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814300" y="6752772"/>
          <a:ext cx="889000" cy="1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150981</xdr:rowOff>
    </xdr:from>
    <xdr:to>
      <xdr:col>72</xdr:col>
      <xdr:colOff>38100</xdr:colOff>
      <xdr:row>39</xdr:row>
      <xdr:rowOff>81131</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666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97658</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68428" y="644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138425</xdr:rowOff>
    </xdr:from>
    <xdr:to>
      <xdr:col>67</xdr:col>
      <xdr:colOff>101600</xdr:colOff>
      <xdr:row>39</xdr:row>
      <xdr:rowOff>68575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6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85101</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79428" y="642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146475</xdr:rowOff>
    </xdr:from>
    <xdr:to>
      <xdr:col>85</xdr:col>
      <xdr:colOff>177800</xdr:colOff>
      <xdr:row>39</xdr:row>
      <xdr:rowOff>76625</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66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61402</xdr:rowOff>
    </xdr:from>
    <xdr:ext cx="469744"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57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15732</xdr:rowOff>
    </xdr:from>
    <xdr:to>
      <xdr:col>81</xdr:col>
      <xdr:colOff>101600</xdr:colOff>
      <xdr:row>38</xdr:row>
      <xdr:rowOff>117332</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133859</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14111" y="630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161105</xdr:rowOff>
    </xdr:from>
    <xdr:to>
      <xdr:col>76</xdr:col>
      <xdr:colOff>165100</xdr:colOff>
      <xdr:row>39</xdr:row>
      <xdr:rowOff>91255</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6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82382</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357428" y="6768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30248</xdr:rowOff>
    </xdr:from>
    <xdr:to>
      <xdr:col>72</xdr:col>
      <xdr:colOff>38100</xdr:colOff>
      <xdr:row>39</xdr:row>
      <xdr:rowOff>131848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71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122975</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68428" y="6809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15422</xdr:rowOff>
    </xdr:from>
    <xdr:to>
      <xdr:col>67</xdr:col>
      <xdr:colOff>101600</xdr:colOff>
      <xdr:row>39</xdr:row>
      <xdr:rowOff>117022</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70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108149</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79428" y="6794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50800</xdr:rowOff>
    </xdr:from>
    <xdr:to>
      <xdr:col>81</xdr:col>
      <xdr:colOff>101600</xdr:colOff>
      <xdr:row>52</xdr:row>
      <xdr:rowOff>152400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50</xdr:row>
      <xdr:rowOff>168927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73677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41764</xdr:rowOff>
    </xdr:from>
    <xdr:to>
      <xdr:col>85</xdr:col>
      <xdr:colOff>126364</xdr:colOff>
      <xdr:row>79</xdr:row>
      <xdr:rowOff>9992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214714"/>
          <a:ext cx="1269" cy="133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13819</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5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9992</xdr:rowOff>
    </xdr:from>
    <xdr:to>
      <xdr:col>86</xdr:col>
      <xdr:colOff>25400</xdr:colOff>
      <xdr:row>79</xdr:row>
      <xdr:rowOff>9992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5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159891</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8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41764</xdr:rowOff>
    </xdr:from>
    <xdr:to>
      <xdr:col>86</xdr:col>
      <xdr:colOff>25400</xdr:colOff>
      <xdr:row>71</xdr:row>
      <xdr:rowOff>41764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21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150228</xdr:rowOff>
    </xdr:from>
    <xdr:to>
      <xdr:col>85</xdr:col>
      <xdr:colOff>127000</xdr:colOff>
      <xdr:row>77</xdr:row>
      <xdr:rowOff>152812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351878"/>
          <a:ext cx="838200" cy="2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143493</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345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165066</xdr:rowOff>
    </xdr:from>
    <xdr:to>
      <xdr:col>85</xdr:col>
      <xdr:colOff>177800</xdr:colOff>
      <xdr:row>78</xdr:row>
      <xdr:rowOff>95216</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152812</xdr:rowOff>
    </xdr:from>
    <xdr:to>
      <xdr:col>81</xdr:col>
      <xdr:colOff>50800</xdr:colOff>
      <xdr:row>78</xdr:row>
      <xdr:rowOff>3849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354462"/>
          <a:ext cx="889000" cy="22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162920</xdr:rowOff>
    </xdr:from>
    <xdr:to>
      <xdr:col>81</xdr:col>
      <xdr:colOff>101600</xdr:colOff>
      <xdr:row>78</xdr:row>
      <xdr:rowOff>93070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84197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3849</xdr:rowOff>
    </xdr:from>
    <xdr:to>
      <xdr:col>76</xdr:col>
      <xdr:colOff>114300</xdr:colOff>
      <xdr:row>78</xdr:row>
      <xdr:rowOff>17095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376949"/>
          <a:ext cx="889000" cy="1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162185</xdr:rowOff>
    </xdr:from>
    <xdr:to>
      <xdr:col>76</xdr:col>
      <xdr:colOff>165100</xdr:colOff>
      <xdr:row>78</xdr:row>
      <xdr:rowOff>92335</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83462</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34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17095</xdr:rowOff>
    </xdr:from>
    <xdr:to>
      <xdr:col>71</xdr:col>
      <xdr:colOff>177800</xdr:colOff>
      <xdr:row>78</xdr:row>
      <xdr:rowOff>40703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3390195"/>
          <a:ext cx="889000" cy="23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159564</xdr:rowOff>
    </xdr:from>
    <xdr:to>
      <xdr:col>72</xdr:col>
      <xdr:colOff>38100</xdr:colOff>
      <xdr:row>78</xdr:row>
      <xdr:rowOff>89714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80841</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345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160296</xdr:rowOff>
    </xdr:from>
    <xdr:to>
      <xdr:col>67</xdr:col>
      <xdr:colOff>101600</xdr:colOff>
      <xdr:row>78</xdr:row>
      <xdr:rowOff>90446</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36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106973</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313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99428</xdr:rowOff>
    </xdr:from>
    <xdr:to>
      <xdr:col>85</xdr:col>
      <xdr:colOff>177800</xdr:colOff>
      <xdr:row>78</xdr:row>
      <xdr:rowOff>29578</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30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122305</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15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102012</xdr:rowOff>
    </xdr:from>
    <xdr:to>
      <xdr:col>81</xdr:col>
      <xdr:colOff>101600</xdr:colOff>
      <xdr:row>78</xdr:row>
      <xdr:rowOff>32162</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30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48689</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07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124499</xdr:rowOff>
    </xdr:from>
    <xdr:to>
      <xdr:col>76</xdr:col>
      <xdr:colOff>165100</xdr:colOff>
      <xdr:row>78</xdr:row>
      <xdr:rowOff>54649</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32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71176</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10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137745</xdr:rowOff>
    </xdr:from>
    <xdr:to>
      <xdr:col>72</xdr:col>
      <xdr:colOff>38100</xdr:colOff>
      <xdr:row>78</xdr:row>
      <xdr:rowOff>67895</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33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84422</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114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161353</xdr:rowOff>
    </xdr:from>
    <xdr:to>
      <xdr:col>67</xdr:col>
      <xdr:colOff>101600</xdr:colOff>
      <xdr:row>78</xdr:row>
      <xdr:rowOff>91503</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36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82630</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45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136212</xdr:rowOff>
    </xdr:from>
    <xdr:to>
      <xdr:col>85</xdr:col>
      <xdr:colOff>126364</xdr:colOff>
      <xdr:row>98</xdr:row>
      <xdr:rowOff>136527</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738162"/>
          <a:ext cx="1269" cy="1200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140354</xdr:rowOff>
    </xdr:from>
    <xdr:ext cx="378565"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942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136527</xdr:rowOff>
    </xdr:from>
    <xdr:to>
      <xdr:col>86</xdr:col>
      <xdr:colOff>25400</xdr:colOff>
      <xdr:row>98</xdr:row>
      <xdr:rowOff>136527</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93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82889</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513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136212</xdr:rowOff>
    </xdr:from>
    <xdr:to>
      <xdr:col>86</xdr:col>
      <xdr:colOff>25400</xdr:colOff>
      <xdr:row>91</xdr:row>
      <xdr:rowOff>136212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738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135173</xdr:rowOff>
    </xdr:from>
    <xdr:to>
      <xdr:col>85</xdr:col>
      <xdr:colOff>127000</xdr:colOff>
      <xdr:row>98</xdr:row>
      <xdr:rowOff>20842</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5481300" y="16765823"/>
          <a:ext cx="838200" cy="57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122131</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752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143704</xdr:rowOff>
    </xdr:from>
    <xdr:to>
      <xdr:col>85</xdr:col>
      <xdr:colOff>177800</xdr:colOff>
      <xdr:row>98</xdr:row>
      <xdr:rowOff>73854</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7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135173</xdr:rowOff>
    </xdr:from>
    <xdr:to>
      <xdr:col>81</xdr:col>
      <xdr:colOff>50800</xdr:colOff>
      <xdr:row>98</xdr:row>
      <xdr:rowOff>28719</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765823"/>
          <a:ext cx="889000" cy="6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161855</xdr:rowOff>
    </xdr:from>
    <xdr:to>
      <xdr:col>81</xdr:col>
      <xdr:colOff>101600</xdr:colOff>
      <xdr:row>98</xdr:row>
      <xdr:rowOff>92005</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79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83132</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88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150462</xdr:rowOff>
    </xdr:from>
    <xdr:to>
      <xdr:col>76</xdr:col>
      <xdr:colOff>114300</xdr:colOff>
      <xdr:row>98</xdr:row>
      <xdr:rowOff>28719</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3703300" y="16781112"/>
          <a:ext cx="889000" cy="49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167923</xdr:rowOff>
    </xdr:from>
    <xdr:to>
      <xdr:col>76</xdr:col>
      <xdr:colOff>165100</xdr:colOff>
      <xdr:row>98</xdr:row>
      <xdr:rowOff>98073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79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89200</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89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32491</xdr:rowOff>
    </xdr:from>
    <xdr:to>
      <xdr:col>71</xdr:col>
      <xdr:colOff>177800</xdr:colOff>
      <xdr:row>97</xdr:row>
      <xdr:rowOff>150462</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663141"/>
          <a:ext cx="889000" cy="11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163835</xdr:rowOff>
    </xdr:from>
    <xdr:to>
      <xdr:col>72</xdr:col>
      <xdr:colOff>38100</xdr:colOff>
      <xdr:row>98</xdr:row>
      <xdr:rowOff>93985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7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85112</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88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168142</xdr:rowOff>
    </xdr:from>
    <xdr:to>
      <xdr:col>67</xdr:col>
      <xdr:colOff>101600</xdr:colOff>
      <xdr:row>98</xdr:row>
      <xdr:rowOff>98292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79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89419</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89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141492</xdr:rowOff>
    </xdr:from>
    <xdr:to>
      <xdr:col>85</xdr:col>
      <xdr:colOff>177800</xdr:colOff>
      <xdr:row>98</xdr:row>
      <xdr:rowOff>71642</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77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100869</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56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84373</xdr:rowOff>
    </xdr:from>
    <xdr:to>
      <xdr:col>81</xdr:col>
      <xdr:colOff>101600</xdr:colOff>
      <xdr:row>98</xdr:row>
      <xdr:rowOff>14523</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71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31050</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49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149369</xdr:rowOff>
    </xdr:from>
    <xdr:to>
      <xdr:col>76</xdr:col>
      <xdr:colOff>165100</xdr:colOff>
      <xdr:row>98</xdr:row>
      <xdr:rowOff>79519</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78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96046</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55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99662</xdr:rowOff>
    </xdr:from>
    <xdr:to>
      <xdr:col>72</xdr:col>
      <xdr:colOff>38100</xdr:colOff>
      <xdr:row>98</xdr:row>
      <xdr:rowOff>29812</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73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46339</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50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153141</xdr:rowOff>
    </xdr:from>
    <xdr:to>
      <xdr:col>67</xdr:col>
      <xdr:colOff>101600</xdr:colOff>
      <xdr:row>97</xdr:row>
      <xdr:rowOff>83291</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61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99818</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38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99832</xdr:rowOff>
    </xdr:from>
    <xdr:to>
      <xdr:col>116</xdr:col>
      <xdr:colOff>62864</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586232"/>
          <a:ext cx="1269" cy="1068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46509</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536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99832</xdr:rowOff>
    </xdr:from>
    <xdr:to>
      <xdr:col>116</xdr:col>
      <xdr:colOff>152400</xdr:colOff>
      <xdr:row>32</xdr:row>
      <xdr:rowOff>99832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5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54889</xdr:rowOff>
    </xdr:from>
    <xdr:to>
      <xdr:col>116</xdr:col>
      <xdr:colOff>63500</xdr:colOff>
      <xdr:row>36</xdr:row>
      <xdr:rowOff>170058</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227089"/>
          <a:ext cx="838200" cy="115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122877</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46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144450</xdr:rowOff>
    </xdr:from>
    <xdr:to>
      <xdr:col>116</xdr:col>
      <xdr:colOff>114300</xdr:colOff>
      <xdr:row>38</xdr:row>
      <xdr:rowOff>74600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54889</xdr:rowOff>
    </xdr:from>
    <xdr:to>
      <xdr:col>111</xdr:col>
      <xdr:colOff>177800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0434300" y="6227089"/>
          <a:ext cx="889000" cy="42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152039</xdr:rowOff>
    </xdr:from>
    <xdr:to>
      <xdr:col>112</xdr:col>
      <xdr:colOff>38100</xdr:colOff>
      <xdr:row>38</xdr:row>
      <xdr:rowOff>82189</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73317</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58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161183</xdr:rowOff>
    </xdr:from>
    <xdr:to>
      <xdr:col>107</xdr:col>
      <xdr:colOff>101600</xdr:colOff>
      <xdr:row>38</xdr:row>
      <xdr:rowOff>91333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107860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171287</xdr:rowOff>
    </xdr:from>
    <xdr:to>
      <xdr:col>102</xdr:col>
      <xdr:colOff>165100</xdr:colOff>
      <xdr:row>38</xdr:row>
      <xdr:rowOff>101437</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117965</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10993</xdr:rowOff>
    </xdr:from>
    <xdr:to>
      <xdr:col>98</xdr:col>
      <xdr:colOff>38100</xdr:colOff>
      <xdr:row>38</xdr:row>
      <xdr:rowOff>112593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129120</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301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119258</xdr:rowOff>
    </xdr:from>
    <xdr:to>
      <xdr:col>116</xdr:col>
      <xdr:colOff>114300</xdr:colOff>
      <xdr:row>37</xdr:row>
      <xdr:rowOff>49408</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29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142135</xdr:rowOff>
    </xdr:from>
    <xdr:ext cx="469744"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142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4089</xdr:rowOff>
    </xdr:from>
    <xdr:to>
      <xdr:col>112</xdr:col>
      <xdr:colOff>38100</xdr:colOff>
      <xdr:row>36</xdr:row>
      <xdr:rowOff>105689</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17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122216</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088428" y="5951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147505</xdr:rowOff>
    </xdr:from>
    <xdr:to>
      <xdr:col>116</xdr:col>
      <xdr:colOff>62864</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720005"/>
          <a:ext cx="1269" cy="149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94182</xdr:rowOff>
    </xdr:from>
    <xdr:ext cx="534377"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49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147505</xdr:rowOff>
    </xdr:from>
    <xdr:to>
      <xdr:col>116</xdr:col>
      <xdr:colOff>152400</xdr:colOff>
      <xdr:row>50</xdr:row>
      <xdr:rowOff>147505</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72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37189</xdr:rowOff>
    </xdr:from>
    <xdr:to>
      <xdr:col>116</xdr:col>
      <xdr:colOff>63500</xdr:colOff>
      <xdr:row>58</xdr:row>
      <xdr:rowOff>93947</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1323300" y="9981289"/>
          <a:ext cx="838200" cy="56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63608</xdr:rowOff>
    </xdr:from>
    <xdr:ext cx="469744"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836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40731</xdr:rowOff>
    </xdr:from>
    <xdr:to>
      <xdr:col>116</xdr:col>
      <xdr:colOff>114300</xdr:colOff>
      <xdr:row>58</xdr:row>
      <xdr:rowOff>142331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998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37189</xdr:rowOff>
    </xdr:from>
    <xdr:to>
      <xdr:col>111</xdr:col>
      <xdr:colOff>177800</xdr:colOff>
      <xdr:row>58</xdr:row>
      <xdr:rowOff>40096</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0434300" y="9981289"/>
          <a:ext cx="889000" cy="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37073</xdr:rowOff>
    </xdr:from>
    <xdr:to>
      <xdr:col>112</xdr:col>
      <xdr:colOff>38100</xdr:colOff>
      <xdr:row>58</xdr:row>
      <xdr:rowOff>138673</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998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129800</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8" y="10073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159262</xdr:rowOff>
    </xdr:from>
    <xdr:to>
      <xdr:col>107</xdr:col>
      <xdr:colOff>50800</xdr:colOff>
      <xdr:row>58</xdr:row>
      <xdr:rowOff>40096</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9545300" y="9931912"/>
          <a:ext cx="889000" cy="52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43800</xdr:rowOff>
    </xdr:from>
    <xdr:to>
      <xdr:col>107</xdr:col>
      <xdr:colOff>101600</xdr:colOff>
      <xdr:row>58</xdr:row>
      <xdr:rowOff>145400</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998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136527</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1008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167001</xdr:rowOff>
    </xdr:from>
    <xdr:to>
      <xdr:col>102</xdr:col>
      <xdr:colOff>114300</xdr:colOff>
      <xdr:row>57</xdr:row>
      <xdr:rowOff>159262</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656300" y="9768201"/>
          <a:ext cx="889000" cy="16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30574</xdr:rowOff>
    </xdr:from>
    <xdr:to>
      <xdr:col>102</xdr:col>
      <xdr:colOff>165100</xdr:colOff>
      <xdr:row>58</xdr:row>
      <xdr:rowOff>132174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123301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1006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4155</xdr:rowOff>
    </xdr:from>
    <xdr:to>
      <xdr:col>98</xdr:col>
      <xdr:colOff>38100</xdr:colOff>
      <xdr:row>58</xdr:row>
      <xdr:rowOff>105755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96882</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428" y="1004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43147</xdr:rowOff>
    </xdr:from>
    <xdr:to>
      <xdr:col>116</xdr:col>
      <xdr:colOff>114300</xdr:colOff>
      <xdr:row>58</xdr:row>
      <xdr:rowOff>144747</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998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21574</xdr:rowOff>
    </xdr:from>
    <xdr:ext cx="469744"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9965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157839</xdr:rowOff>
    </xdr:from>
    <xdr:to>
      <xdr:col>112</xdr:col>
      <xdr:colOff>38100</xdr:colOff>
      <xdr:row>58</xdr:row>
      <xdr:rowOff>87989</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993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104516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9705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160746</xdr:rowOff>
    </xdr:from>
    <xdr:to>
      <xdr:col>107</xdr:col>
      <xdr:colOff>101600</xdr:colOff>
      <xdr:row>58</xdr:row>
      <xdr:rowOff>90896</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993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107423</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199428" y="9708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108462</xdr:rowOff>
    </xdr:from>
    <xdr:to>
      <xdr:col>102</xdr:col>
      <xdr:colOff>165100</xdr:colOff>
      <xdr:row>58</xdr:row>
      <xdr:rowOff>38612</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988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55139</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10428" y="9656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116201</xdr:rowOff>
    </xdr:from>
    <xdr:to>
      <xdr:col>98</xdr:col>
      <xdr:colOff>38100</xdr:colOff>
      <xdr:row>57</xdr:row>
      <xdr:rowOff>46351</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971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62878</xdr:rowOff>
    </xdr:from>
    <xdr:ext cx="534377"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389111" y="9492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150689</xdr:rowOff>
    </xdr:from>
    <xdr:to>
      <xdr:col>116</xdr:col>
      <xdr:colOff>62864</xdr:colOff>
      <xdr:row>79</xdr:row>
      <xdr:rowOff>2752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1980739"/>
          <a:ext cx="1269" cy="156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6579</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55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2752</xdr:rowOff>
    </xdr:from>
    <xdr:to>
      <xdr:col>116</xdr:col>
      <xdr:colOff>152400</xdr:colOff>
      <xdr:row>79</xdr:row>
      <xdr:rowOff>2752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54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97366</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75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150689</xdr:rowOff>
    </xdr:from>
    <xdr:to>
      <xdr:col>116</xdr:col>
      <xdr:colOff>152400</xdr:colOff>
      <xdr:row>69</xdr:row>
      <xdr:rowOff>150689</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198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37059</xdr:rowOff>
    </xdr:from>
    <xdr:to>
      <xdr:col>116</xdr:col>
      <xdr:colOff>63500</xdr:colOff>
      <xdr:row>73</xdr:row>
      <xdr:rowOff>55445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2552909"/>
          <a:ext cx="838200" cy="18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44500</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903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66073</xdr:rowOff>
    </xdr:from>
    <xdr:to>
      <xdr:col>116</xdr:col>
      <xdr:colOff>114300</xdr:colOff>
      <xdr:row>75</xdr:row>
      <xdr:rowOff>167673</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110096</xdr:rowOff>
    </xdr:from>
    <xdr:to>
      <xdr:col>111</xdr:col>
      <xdr:colOff>177800</xdr:colOff>
      <xdr:row>73</xdr:row>
      <xdr:rowOff>55445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0434300" y="12454496"/>
          <a:ext cx="889000" cy="116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44715</xdr:rowOff>
    </xdr:from>
    <xdr:to>
      <xdr:col>112</xdr:col>
      <xdr:colOff>38100</xdr:colOff>
      <xdr:row>75</xdr:row>
      <xdr:rowOff>146315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137442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166544</xdr:rowOff>
    </xdr:from>
    <xdr:to>
      <xdr:col>107</xdr:col>
      <xdr:colOff>50800</xdr:colOff>
      <xdr:row>72</xdr:row>
      <xdr:rowOff>110096</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9545300" y="12168044"/>
          <a:ext cx="889000" cy="28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29480</xdr:rowOff>
    </xdr:from>
    <xdr:to>
      <xdr:col>107</xdr:col>
      <xdr:colOff>101600</xdr:colOff>
      <xdr:row>75</xdr:row>
      <xdr:rowOff>131080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122207</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166544</xdr:rowOff>
    </xdr:from>
    <xdr:to>
      <xdr:col>102</xdr:col>
      <xdr:colOff>114300</xdr:colOff>
      <xdr:row>73</xdr:row>
      <xdr:rowOff>161776</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2168044"/>
          <a:ext cx="889000" cy="50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14197</xdr:rowOff>
    </xdr:from>
    <xdr:to>
      <xdr:col>102</xdr:col>
      <xdr:colOff>165100</xdr:colOff>
      <xdr:row>75</xdr:row>
      <xdr:rowOff>115797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106924</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35620</xdr:rowOff>
    </xdr:from>
    <xdr:to>
      <xdr:col>98</xdr:col>
      <xdr:colOff>38100</xdr:colOff>
      <xdr:row>75</xdr:row>
      <xdr:rowOff>137220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128347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157709</xdr:rowOff>
    </xdr:from>
    <xdr:to>
      <xdr:col>116</xdr:col>
      <xdr:colOff>114300</xdr:colOff>
      <xdr:row>73</xdr:row>
      <xdr:rowOff>87859</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50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9136</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353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4645</xdr:rowOff>
    </xdr:from>
    <xdr:to>
      <xdr:col>112</xdr:col>
      <xdr:colOff>38100</xdr:colOff>
      <xdr:row>73</xdr:row>
      <xdr:rowOff>106245</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52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122772</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229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59296</xdr:rowOff>
    </xdr:from>
    <xdr:to>
      <xdr:col>107</xdr:col>
      <xdr:colOff>101600</xdr:colOff>
      <xdr:row>72</xdr:row>
      <xdr:rowOff>160896</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40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5973</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217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115744</xdr:rowOff>
    </xdr:from>
    <xdr:to>
      <xdr:col>102</xdr:col>
      <xdr:colOff>165100</xdr:colOff>
      <xdr:row>71</xdr:row>
      <xdr:rowOff>45894</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11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69</xdr:row>
      <xdr:rowOff>62421</xdr:rowOff>
    </xdr:from>
    <xdr:ext cx="59901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45795" y="11892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110976</xdr:rowOff>
    </xdr:from>
    <xdr:to>
      <xdr:col>98</xdr:col>
      <xdr:colOff>38100</xdr:colOff>
      <xdr:row>74</xdr:row>
      <xdr:rowOff>41126</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62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57653</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240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93345</xdr:rowOff>
    </xdr:from>
    <xdr:to>
      <xdr:col>116</xdr:col>
      <xdr:colOff>62864</xdr:colOff>
      <xdr:row>99</xdr:row>
      <xdr:rowOff>44450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flipV="1">
          <a:off x="22159595" y="15523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90949</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7064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40022</xdr:rowOff>
    </xdr:from>
    <xdr:ext cx="534377"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29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93345</xdr:rowOff>
    </xdr:from>
    <xdr:to>
      <xdr:col>116</xdr:col>
      <xdr:colOff>152400</xdr:colOff>
      <xdr:row>90</xdr:row>
      <xdr:rowOff>93345</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552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8399</xdr:rowOff>
    </xdr:from>
    <xdr:ext cx="313932"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810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156972</xdr:rowOff>
    </xdr:from>
    <xdr:to>
      <xdr:col>116</xdr:col>
      <xdr:colOff>114300</xdr:colOff>
      <xdr:row>99</xdr:row>
      <xdr:rowOff>87122</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156718</xdr:rowOff>
    </xdr:from>
    <xdr:to>
      <xdr:col>112</xdr:col>
      <xdr:colOff>38100</xdr:colOff>
      <xdr:row>99</xdr:row>
      <xdr:rowOff>86868</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103395</xdr:rowOff>
    </xdr:from>
    <xdr:ext cx="313932"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66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157353</xdr:rowOff>
    </xdr:from>
    <xdr:to>
      <xdr:col>107</xdr:col>
      <xdr:colOff>101600</xdr:colOff>
      <xdr:row>99</xdr:row>
      <xdr:rowOff>87503</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104030</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77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158114</xdr:rowOff>
    </xdr:from>
    <xdr:to>
      <xdr:col>102</xdr:col>
      <xdr:colOff>165100</xdr:colOff>
      <xdr:row>99</xdr:row>
      <xdr:rowOff>88264</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104791</xdr:rowOff>
    </xdr:from>
    <xdr:ext cx="313932"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88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157862</xdr:rowOff>
    </xdr:from>
    <xdr:to>
      <xdr:col>98</xdr:col>
      <xdr:colOff>38100</xdr:colOff>
      <xdr:row>99</xdr:row>
      <xdr:rowOff>88012</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104539</xdr:rowOff>
    </xdr:from>
    <xdr:ext cx="313932"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99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135399</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937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決算総額は、住民１人当たり７７２，５５１円となっており、人件費、物件費、維持補修費、普通建設事業費、公債費及び繰出金等において、類似団体平均と比べて高い水準にある。特に人件費は県内２番目に広大な面積を有する当市において旧町ごとに窓口センターを設置していることや、直営で消防業務を運営しており、職員数が多いことが要因となっている。物件費や維持補修費においても同様に、広い市域を網羅するために旧町ごとに配置している庁舎や出張所の維持管理費のほか、一部特別豪雪地域を有し、市道の除排雪経費を含めた道路の維持管理費が多額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普通建設事業費は、鷹巣中学校大規模改造事業（３４７百万円）及びし尿処理施設建設事業（１，０５７百万円）等の施工により前年度の９９，７０４円から１４３，７１４円に増加している。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繰出金については、前年度よりも１，１２６円増加したが、これは人口減に伴う住民一人当たりコストの増である。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今後は、北秋田市公共施設等総合管理計画に基づき、施設の統廃合や更新及び大規模改修等に係る建設事業を計画に実施していくことなどにより事業費の抑制に努める。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秋田県北秋田市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31,475
31,306
1,152.76
25,017,578
24,316,049
550,135
13,574,017
26,254,983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74.2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129603</xdr:rowOff>
    </xdr:from>
    <xdr:to>
      <xdr:col>24</xdr:col>
      <xdr:colOff>62865</xdr:colOff>
      <xdr:row>37</xdr:row>
      <xdr:rowOff>157226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01653"/>
          <a:ext cx="1270" cy="1399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161053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0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157226</xdr:rowOff>
    </xdr:from>
    <xdr:to>
      <xdr:col>24</xdr:col>
      <xdr:colOff>152400</xdr:colOff>
      <xdr:row>37</xdr:row>
      <xdr:rowOff>157226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0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76280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87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129603</xdr:rowOff>
    </xdr:from>
    <xdr:to>
      <xdr:col>24</xdr:col>
      <xdr:colOff>152400</xdr:colOff>
      <xdr:row>29</xdr:row>
      <xdr:rowOff>129603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01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32067</xdr:rowOff>
    </xdr:from>
    <xdr:to>
      <xdr:col>24</xdr:col>
      <xdr:colOff>63500</xdr:colOff>
      <xdr:row>35</xdr:row>
      <xdr:rowOff>34544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032817"/>
          <a:ext cx="838200" cy="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64660</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65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86233</xdr:rowOff>
    </xdr:from>
    <xdr:to>
      <xdr:col>24</xdr:col>
      <xdr:colOff>114300</xdr:colOff>
      <xdr:row>36</xdr:row>
      <xdr:rowOff>16383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34544</xdr:rowOff>
    </xdr:from>
    <xdr:to>
      <xdr:col>19</xdr:col>
      <xdr:colOff>177800</xdr:colOff>
      <xdr:row>35</xdr:row>
      <xdr:rowOff>96266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035294"/>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2557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96266</xdr:rowOff>
    </xdr:from>
    <xdr:to>
      <xdr:col>15</xdr:col>
      <xdr:colOff>50800</xdr:colOff>
      <xdr:row>35</xdr:row>
      <xdr:rowOff>130937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097016"/>
          <a:ext cx="88900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7891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38354</xdr:rowOff>
    </xdr:from>
    <xdr:to>
      <xdr:col>10</xdr:col>
      <xdr:colOff>114300</xdr:colOff>
      <xdr:row>35</xdr:row>
      <xdr:rowOff>130937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039104"/>
          <a:ext cx="889000" cy="9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92520</xdr:rowOff>
    </xdr:from>
    <xdr:to>
      <xdr:col>10</xdr:col>
      <xdr:colOff>165100</xdr:colOff>
      <xdr:row>36</xdr:row>
      <xdr:rowOff>22670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13797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6985</xdr:rowOff>
    </xdr:from>
    <xdr:to>
      <xdr:col>6</xdr:col>
      <xdr:colOff>38100</xdr:colOff>
      <xdr:row>35</xdr:row>
      <xdr:rowOff>108585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99712</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152717</xdr:rowOff>
    </xdr:from>
    <xdr:to>
      <xdr:col>24</xdr:col>
      <xdr:colOff>114300</xdr:colOff>
      <xdr:row>35</xdr:row>
      <xdr:rowOff>82867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8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4144</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33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155194</xdr:rowOff>
    </xdr:from>
    <xdr:to>
      <xdr:col>20</xdr:col>
      <xdr:colOff>38100</xdr:colOff>
      <xdr:row>35</xdr:row>
      <xdr:rowOff>85344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8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101871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59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45466</xdr:rowOff>
    </xdr:from>
    <xdr:to>
      <xdr:col>15</xdr:col>
      <xdr:colOff>101600</xdr:colOff>
      <xdr:row>35</xdr:row>
      <xdr:rowOff>147066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4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163593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821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80137</xdr:rowOff>
    </xdr:from>
    <xdr:to>
      <xdr:col>10</xdr:col>
      <xdr:colOff>165100</xdr:colOff>
      <xdr:row>36</xdr:row>
      <xdr:rowOff>10287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8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26814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85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159004</xdr:rowOff>
    </xdr:from>
    <xdr:to>
      <xdr:col>6</xdr:col>
      <xdr:colOff>38100</xdr:colOff>
      <xdr:row>35</xdr:row>
      <xdr:rowOff>89154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8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105681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6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150213</xdr:rowOff>
    </xdr:from>
    <xdr:to>
      <xdr:col>24</xdr:col>
      <xdr:colOff>62865</xdr:colOff>
      <xdr:row>58</xdr:row>
      <xdr:rowOff>151855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22713"/>
          <a:ext cx="1270" cy="137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155682</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9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151855</xdr:rowOff>
    </xdr:from>
    <xdr:to>
      <xdr:col>24</xdr:col>
      <xdr:colOff>152400</xdr:colOff>
      <xdr:row>58</xdr:row>
      <xdr:rowOff>151855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9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96890</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150213</xdr:rowOff>
    </xdr:from>
    <xdr:to>
      <xdr:col>24</xdr:col>
      <xdr:colOff>152400</xdr:colOff>
      <xdr:row>50</xdr:row>
      <xdr:rowOff>150213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22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81976</xdr:rowOff>
    </xdr:from>
    <xdr:to>
      <xdr:col>24</xdr:col>
      <xdr:colOff>63500</xdr:colOff>
      <xdr:row>57</xdr:row>
      <xdr:rowOff>113960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854626"/>
          <a:ext cx="838200" cy="3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82069</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832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59192</xdr:rowOff>
    </xdr:from>
    <xdr:to>
      <xdr:col>24</xdr:col>
      <xdr:colOff>114300</xdr:colOff>
      <xdr:row>57</xdr:row>
      <xdr:rowOff>160792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81976</xdr:rowOff>
    </xdr:from>
    <xdr:to>
      <xdr:col>19</xdr:col>
      <xdr:colOff>177800</xdr:colOff>
      <xdr:row>57</xdr:row>
      <xdr:rowOff>97823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854626"/>
          <a:ext cx="889000" cy="1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99233</xdr:rowOff>
    </xdr:from>
    <xdr:to>
      <xdr:col>20</xdr:col>
      <xdr:colOff>38100</xdr:colOff>
      <xdr:row>58</xdr:row>
      <xdr:rowOff>29383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7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20510</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96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97823</xdr:rowOff>
    </xdr:from>
    <xdr:to>
      <xdr:col>15</xdr:col>
      <xdr:colOff>50800</xdr:colOff>
      <xdr:row>57</xdr:row>
      <xdr:rowOff>158122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870473"/>
          <a:ext cx="889000" cy="60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101526</xdr:rowOff>
    </xdr:from>
    <xdr:to>
      <xdr:col>15</xdr:col>
      <xdr:colOff>101600</xdr:colOff>
      <xdr:row>58</xdr:row>
      <xdr:rowOff>31676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7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22803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96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35086</xdr:rowOff>
    </xdr:from>
    <xdr:to>
      <xdr:col>10</xdr:col>
      <xdr:colOff>114300</xdr:colOff>
      <xdr:row>57</xdr:row>
      <xdr:rowOff>158122</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807736"/>
          <a:ext cx="889000" cy="12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111897</xdr:rowOff>
    </xdr:from>
    <xdr:to>
      <xdr:col>10</xdr:col>
      <xdr:colOff>165100</xdr:colOff>
      <xdr:row>58</xdr:row>
      <xdr:rowOff>42047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33174</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97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121469</xdr:rowOff>
    </xdr:from>
    <xdr:to>
      <xdr:col>6</xdr:col>
      <xdr:colOff>38100</xdr:colOff>
      <xdr:row>58</xdr:row>
      <xdr:rowOff>51619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9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42746</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98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63160</xdr:rowOff>
    </xdr:from>
    <xdr:to>
      <xdr:col>24</xdr:col>
      <xdr:colOff>114300</xdr:colOff>
      <xdr:row>57</xdr:row>
      <xdr:rowOff>164760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3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41587</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14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31176</xdr:rowOff>
    </xdr:from>
    <xdr:to>
      <xdr:col>20</xdr:col>
      <xdr:colOff>38100</xdr:colOff>
      <xdr:row>57</xdr:row>
      <xdr:rowOff>132776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0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149303</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579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47023</xdr:rowOff>
    </xdr:from>
    <xdr:to>
      <xdr:col>15</xdr:col>
      <xdr:colOff>101600</xdr:colOff>
      <xdr:row>57</xdr:row>
      <xdr:rowOff>148623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1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165150</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594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107322</xdr:rowOff>
    </xdr:from>
    <xdr:to>
      <xdr:col>10</xdr:col>
      <xdr:colOff>165100</xdr:colOff>
      <xdr:row>58</xdr:row>
      <xdr:rowOff>37472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7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53999</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655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155736</xdr:rowOff>
    </xdr:from>
    <xdr:to>
      <xdr:col>6</xdr:col>
      <xdr:colOff>38100</xdr:colOff>
      <xdr:row>57</xdr:row>
      <xdr:rowOff>85886</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75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102413</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532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121511</xdr:rowOff>
    </xdr:from>
    <xdr:to>
      <xdr:col>24</xdr:col>
      <xdr:colOff>62865</xdr:colOff>
      <xdr:row>78</xdr:row>
      <xdr:rowOff>74023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51561"/>
          <a:ext cx="1270" cy="149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77850</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5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74023</xdr:rowOff>
    </xdr:from>
    <xdr:to>
      <xdr:col>24</xdr:col>
      <xdr:colOff>152400</xdr:colOff>
      <xdr:row>78</xdr:row>
      <xdr:rowOff>74023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68188</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2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121511</xdr:rowOff>
    </xdr:from>
    <xdr:to>
      <xdr:col>24</xdr:col>
      <xdr:colOff>152400</xdr:colOff>
      <xdr:row>69</xdr:row>
      <xdr:rowOff>121511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60780</xdr:rowOff>
    </xdr:from>
    <xdr:to>
      <xdr:col>24</xdr:col>
      <xdr:colOff>63500</xdr:colOff>
      <xdr:row>75</xdr:row>
      <xdr:rowOff>73452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919530"/>
          <a:ext cx="838200" cy="1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6207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64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27780</xdr:rowOff>
    </xdr:from>
    <xdr:to>
      <xdr:col>24</xdr:col>
      <xdr:colOff>114300</xdr:colOff>
      <xdr:row>75</xdr:row>
      <xdr:rowOff>129380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8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818</xdr:rowOff>
    </xdr:from>
    <xdr:to>
      <xdr:col>19</xdr:col>
      <xdr:colOff>177800</xdr:colOff>
      <xdr:row>75</xdr:row>
      <xdr:rowOff>73452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2859568"/>
          <a:ext cx="889000" cy="72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66360</xdr:rowOff>
    </xdr:from>
    <xdr:to>
      <xdr:col>20</xdr:col>
      <xdr:colOff>38100</xdr:colOff>
      <xdr:row>75</xdr:row>
      <xdr:rowOff>167960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159087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017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42873</xdr:rowOff>
    </xdr:from>
    <xdr:to>
      <xdr:col>15</xdr:col>
      <xdr:colOff>50800</xdr:colOff>
      <xdr:row>75</xdr:row>
      <xdr:rowOff>818</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2558723"/>
          <a:ext cx="889000" cy="300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82682</xdr:rowOff>
    </xdr:from>
    <xdr:to>
      <xdr:col>15</xdr:col>
      <xdr:colOff>101600</xdr:colOff>
      <xdr:row>76</xdr:row>
      <xdr:rowOff>12832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3959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03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42873</xdr:rowOff>
    </xdr:from>
    <xdr:to>
      <xdr:col>10</xdr:col>
      <xdr:colOff>114300</xdr:colOff>
      <xdr:row>76</xdr:row>
      <xdr:rowOff>5642</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558723"/>
          <a:ext cx="889000" cy="477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93266</xdr:rowOff>
    </xdr:from>
    <xdr:to>
      <xdr:col>10</xdr:col>
      <xdr:colOff>165100</xdr:colOff>
      <xdr:row>76</xdr:row>
      <xdr:rowOff>23416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14543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157846</xdr:rowOff>
    </xdr:from>
    <xdr:to>
      <xdr:col>6</xdr:col>
      <xdr:colOff>38100</xdr:colOff>
      <xdr:row>76</xdr:row>
      <xdr:rowOff>87996</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79123</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10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9980</xdr:rowOff>
    </xdr:from>
    <xdr:to>
      <xdr:col>24</xdr:col>
      <xdr:colOff>114300</xdr:colOff>
      <xdr:row>75</xdr:row>
      <xdr:rowOff>111580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86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32857</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72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22652</xdr:rowOff>
    </xdr:from>
    <xdr:to>
      <xdr:col>20</xdr:col>
      <xdr:colOff>38100</xdr:colOff>
      <xdr:row>75</xdr:row>
      <xdr:rowOff>124252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88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140779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656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121468</xdr:rowOff>
    </xdr:from>
    <xdr:to>
      <xdr:col>15</xdr:col>
      <xdr:colOff>101600</xdr:colOff>
      <xdr:row>75</xdr:row>
      <xdr:rowOff>51618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80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68145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583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163523</xdr:rowOff>
    </xdr:from>
    <xdr:to>
      <xdr:col>10</xdr:col>
      <xdr:colOff>165100</xdr:colOff>
      <xdr:row>73</xdr:row>
      <xdr:rowOff>93673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50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110200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283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126292</xdr:rowOff>
    </xdr:from>
    <xdr:to>
      <xdr:col>6</xdr:col>
      <xdr:colOff>38100</xdr:colOff>
      <xdr:row>76</xdr:row>
      <xdr:rowOff>56442</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98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72969</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76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12446</xdr:rowOff>
    </xdr:from>
    <xdr:to>
      <xdr:col>24</xdr:col>
      <xdr:colOff>62865</xdr:colOff>
      <xdr:row>98</xdr:row>
      <xdr:rowOff>46996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785846"/>
          <a:ext cx="1270" cy="1063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50823</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52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46996</xdr:rowOff>
    </xdr:from>
    <xdr:to>
      <xdr:col>24</xdr:col>
      <xdr:colOff>152400</xdr:colOff>
      <xdr:row>98</xdr:row>
      <xdr:rowOff>46996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49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130573</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561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12446</xdr:rowOff>
    </xdr:from>
    <xdr:to>
      <xdr:col>24</xdr:col>
      <xdr:colOff>152400</xdr:colOff>
      <xdr:row>92</xdr:row>
      <xdr:rowOff>12446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785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74862</xdr:rowOff>
    </xdr:from>
    <xdr:to>
      <xdr:col>24</xdr:col>
      <xdr:colOff>63500</xdr:colOff>
      <xdr:row>94</xdr:row>
      <xdr:rowOff>131394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019712"/>
          <a:ext cx="838200" cy="227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62450</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521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84023</xdr:rowOff>
    </xdr:from>
    <xdr:to>
      <xdr:col>24</xdr:col>
      <xdr:colOff>114300</xdr:colOff>
      <xdr:row>97</xdr:row>
      <xdr:rowOff>14173</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4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85034</xdr:rowOff>
    </xdr:from>
    <xdr:to>
      <xdr:col>19</xdr:col>
      <xdr:colOff>177800</xdr:colOff>
      <xdr:row>94</xdr:row>
      <xdr:rowOff>131394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5515534"/>
          <a:ext cx="889000" cy="73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102243</xdr:rowOff>
    </xdr:from>
    <xdr:to>
      <xdr:col>20</xdr:col>
      <xdr:colOff>38100</xdr:colOff>
      <xdr:row>97</xdr:row>
      <xdr:rowOff>32393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6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23520</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5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90</xdr:row>
      <xdr:rowOff>85034</xdr:rowOff>
    </xdr:from>
    <xdr:to>
      <xdr:col>15</xdr:col>
      <xdr:colOff>50800</xdr:colOff>
      <xdr:row>94</xdr:row>
      <xdr:rowOff>158651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5515534"/>
          <a:ext cx="889000" cy="759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101274</xdr:rowOff>
    </xdr:from>
    <xdr:to>
      <xdr:col>15</xdr:col>
      <xdr:colOff>101600</xdr:colOff>
      <xdr:row>97</xdr:row>
      <xdr:rowOff>31424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22551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5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158651</xdr:rowOff>
    </xdr:from>
    <xdr:to>
      <xdr:col>10</xdr:col>
      <xdr:colOff>114300</xdr:colOff>
      <xdr:row>96</xdr:row>
      <xdr:rowOff>42430</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274951"/>
          <a:ext cx="889000" cy="22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99826</xdr:rowOff>
    </xdr:from>
    <xdr:to>
      <xdr:col>10</xdr:col>
      <xdr:colOff>165100</xdr:colOff>
      <xdr:row>97</xdr:row>
      <xdr:rowOff>29976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21103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5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117232</xdr:rowOff>
    </xdr:from>
    <xdr:to>
      <xdr:col>6</xdr:col>
      <xdr:colOff>38100</xdr:colOff>
      <xdr:row>97</xdr:row>
      <xdr:rowOff>47382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38509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6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24062</xdr:rowOff>
    </xdr:from>
    <xdr:to>
      <xdr:col>24</xdr:col>
      <xdr:colOff>114300</xdr:colOff>
      <xdr:row>93</xdr:row>
      <xdr:rowOff>125662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596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46939</xdr:rowOff>
    </xdr:from>
    <xdr:ext cx="599010"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5820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80594</xdr:rowOff>
    </xdr:from>
    <xdr:to>
      <xdr:col>20</xdr:col>
      <xdr:colOff>38100</xdr:colOff>
      <xdr:row>95</xdr:row>
      <xdr:rowOff>10744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19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27271</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497795" y="15972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34234</xdr:rowOff>
    </xdr:from>
    <xdr:to>
      <xdr:col>15</xdr:col>
      <xdr:colOff>101600</xdr:colOff>
      <xdr:row>90</xdr:row>
      <xdr:rowOff>135834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546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88</xdr:row>
      <xdr:rowOff>152361</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08795" y="15239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107851</xdr:rowOff>
    </xdr:from>
    <xdr:to>
      <xdr:col>10</xdr:col>
      <xdr:colOff>165100</xdr:colOff>
      <xdr:row>95</xdr:row>
      <xdr:rowOff>38001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22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54528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599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163080</xdr:rowOff>
    </xdr:from>
    <xdr:to>
      <xdr:col>6</xdr:col>
      <xdr:colOff>38100</xdr:colOff>
      <xdr:row>96</xdr:row>
      <xdr:rowOff>93230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45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109757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22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34544</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78044"/>
          <a:ext cx="1270" cy="160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152671</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34544</xdr:rowOff>
    </xdr:from>
    <xdr:to>
      <xdr:col>55</xdr:col>
      <xdr:colOff>88900</xdr:colOff>
      <xdr:row>30</xdr:row>
      <xdr:rowOff>34544</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7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14623</xdr:rowOff>
    </xdr:from>
    <xdr:to>
      <xdr:col>55</xdr:col>
      <xdr:colOff>0</xdr:colOff>
      <xdr:row>38</xdr:row>
      <xdr:rowOff>79284</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186823"/>
          <a:ext cx="838200" cy="40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5968</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49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154541</xdr:rowOff>
    </xdr:from>
    <xdr:to>
      <xdr:col>55</xdr:col>
      <xdr:colOff>50800</xdr:colOff>
      <xdr:row>38</xdr:row>
      <xdr:rowOff>84691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14623</xdr:rowOff>
    </xdr:from>
    <xdr:to>
      <xdr:col>50</xdr:col>
      <xdr:colOff>114300</xdr:colOff>
      <xdr:row>36</xdr:row>
      <xdr:rowOff>55118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6186823"/>
          <a:ext cx="889000" cy="4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156500</xdr:rowOff>
    </xdr:from>
    <xdr:to>
      <xdr:col>50</xdr:col>
      <xdr:colOff>165100</xdr:colOff>
      <xdr:row>38</xdr:row>
      <xdr:rowOff>86651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77778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592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55118</xdr:rowOff>
    </xdr:from>
    <xdr:to>
      <xdr:col>45</xdr:col>
      <xdr:colOff>177800</xdr:colOff>
      <xdr:row>36</xdr:row>
      <xdr:rowOff>58057</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6227318"/>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142458</xdr:rowOff>
    </xdr:from>
    <xdr:to>
      <xdr:col>46</xdr:col>
      <xdr:colOff>38100</xdr:colOff>
      <xdr:row>38</xdr:row>
      <xdr:rowOff>72608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63735</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578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58057</xdr:rowOff>
    </xdr:from>
    <xdr:to>
      <xdr:col>41</xdr:col>
      <xdr:colOff>50800</xdr:colOff>
      <xdr:row>36</xdr:row>
      <xdr:rowOff>58057</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2302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142131</xdr:rowOff>
    </xdr:from>
    <xdr:to>
      <xdr:col>41</xdr:col>
      <xdr:colOff>101600</xdr:colOff>
      <xdr:row>38</xdr:row>
      <xdr:rowOff>72281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63408</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107188</xdr:rowOff>
    </xdr:from>
    <xdr:to>
      <xdr:col>36</xdr:col>
      <xdr:colOff>165100</xdr:colOff>
      <xdr:row>38</xdr:row>
      <xdr:rowOff>37338</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28465</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28484</xdr:rowOff>
    </xdr:from>
    <xdr:to>
      <xdr:col>55</xdr:col>
      <xdr:colOff>50800</xdr:colOff>
      <xdr:row>38</xdr:row>
      <xdr:rowOff>130084</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54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6911</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5220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135273</xdr:rowOff>
    </xdr:from>
    <xdr:to>
      <xdr:col>50</xdr:col>
      <xdr:colOff>165100</xdr:colOff>
      <xdr:row>36</xdr:row>
      <xdr:rowOff>65423</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13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81950</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04428" y="591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4318</xdr:rowOff>
    </xdr:from>
    <xdr:to>
      <xdr:col>46</xdr:col>
      <xdr:colOff>38100</xdr:colOff>
      <xdr:row>36</xdr:row>
      <xdr:rowOff>105918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17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122445</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15428" y="595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7257</xdr:rowOff>
    </xdr:from>
    <xdr:to>
      <xdr:col>41</xdr:col>
      <xdr:colOff>101600</xdr:colOff>
      <xdr:row>36</xdr:row>
      <xdr:rowOff>108857</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17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125384</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26428" y="595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7257</xdr:rowOff>
    </xdr:from>
    <xdr:to>
      <xdr:col>36</xdr:col>
      <xdr:colOff>165100</xdr:colOff>
      <xdr:row>36</xdr:row>
      <xdr:rowOff>108857</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17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125384</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37428" y="595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52032</xdr:rowOff>
    </xdr:from>
    <xdr:to>
      <xdr:col>54</xdr:col>
      <xdr:colOff>189865</xdr:colOff>
      <xdr:row>58</xdr:row>
      <xdr:rowOff>156845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624532"/>
          <a:ext cx="1270" cy="1476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160672</xdr:rowOff>
    </xdr:from>
    <xdr:ext cx="469744"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0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156845</xdr:rowOff>
    </xdr:from>
    <xdr:to>
      <xdr:col>55</xdr:col>
      <xdr:colOff>88900</xdr:colOff>
      <xdr:row>58</xdr:row>
      <xdr:rowOff>156845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10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170159</xdr:rowOff>
    </xdr:from>
    <xdr:ext cx="599010"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39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52032</xdr:rowOff>
    </xdr:from>
    <xdr:to>
      <xdr:col>55</xdr:col>
      <xdr:colOff>88900</xdr:colOff>
      <xdr:row>50</xdr:row>
      <xdr:rowOff>52032</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62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32080</xdr:rowOff>
    </xdr:from>
    <xdr:to>
      <xdr:col>55</xdr:col>
      <xdr:colOff>0</xdr:colOff>
      <xdr:row>56</xdr:row>
      <xdr:rowOff>95872</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9639300" y="9633280"/>
          <a:ext cx="838200" cy="6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37089</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638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58662</xdr:rowOff>
    </xdr:from>
    <xdr:to>
      <xdr:col>55</xdr:col>
      <xdr:colOff>50800</xdr:colOff>
      <xdr:row>56</xdr:row>
      <xdr:rowOff>160262</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32080</xdr:rowOff>
    </xdr:from>
    <xdr:to>
      <xdr:col>50</xdr:col>
      <xdr:colOff>114300</xdr:colOff>
      <xdr:row>56</xdr:row>
      <xdr:rowOff>37097</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8750300" y="9633280"/>
          <a:ext cx="889000" cy="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49326</xdr:rowOff>
    </xdr:from>
    <xdr:to>
      <xdr:col>50</xdr:col>
      <xdr:colOff>165100</xdr:colOff>
      <xdr:row>56</xdr:row>
      <xdr:rowOff>150926</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142053</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74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37097</xdr:rowOff>
    </xdr:from>
    <xdr:to>
      <xdr:col>45</xdr:col>
      <xdr:colOff>177800</xdr:colOff>
      <xdr:row>56</xdr:row>
      <xdr:rowOff>153213</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7861300" y="9638297"/>
          <a:ext cx="889000" cy="11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59398</xdr:rowOff>
    </xdr:from>
    <xdr:to>
      <xdr:col>46</xdr:col>
      <xdr:colOff>38100</xdr:colOff>
      <xdr:row>56</xdr:row>
      <xdr:rowOff>160998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152125</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7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123546</xdr:rowOff>
    </xdr:from>
    <xdr:to>
      <xdr:col>41</xdr:col>
      <xdr:colOff>50800</xdr:colOff>
      <xdr:row>56</xdr:row>
      <xdr:rowOff>153213</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6972300" y="9724746"/>
          <a:ext cx="889000" cy="29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89192</xdr:rowOff>
    </xdr:from>
    <xdr:to>
      <xdr:col>41</xdr:col>
      <xdr:colOff>101600</xdr:colOff>
      <xdr:row>57</xdr:row>
      <xdr:rowOff>19342</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35869</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4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97536</xdr:rowOff>
    </xdr:from>
    <xdr:to>
      <xdr:col>36</xdr:col>
      <xdr:colOff>165100</xdr:colOff>
      <xdr:row>57</xdr:row>
      <xdr:rowOff>27686</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18813</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79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45072</xdr:rowOff>
    </xdr:from>
    <xdr:to>
      <xdr:col>55</xdr:col>
      <xdr:colOff>50800</xdr:colOff>
      <xdr:row>56</xdr:row>
      <xdr:rowOff>146672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64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67949</xdr:rowOff>
    </xdr:from>
    <xdr:ext cx="534377"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49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152730</xdr:rowOff>
    </xdr:from>
    <xdr:to>
      <xdr:col>50</xdr:col>
      <xdr:colOff>165100</xdr:colOff>
      <xdr:row>56</xdr:row>
      <xdr:rowOff>82880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58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99407</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72111" y="935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157747</xdr:rowOff>
    </xdr:from>
    <xdr:to>
      <xdr:col>46</xdr:col>
      <xdr:colOff>38100</xdr:colOff>
      <xdr:row>56</xdr:row>
      <xdr:rowOff>87897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58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104424</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83111" y="936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102413</xdr:rowOff>
    </xdr:from>
    <xdr:to>
      <xdr:col>41</xdr:col>
      <xdr:colOff>101600</xdr:colOff>
      <xdr:row>57</xdr:row>
      <xdr:rowOff>32563</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70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23690</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4111" y="979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72746</xdr:rowOff>
    </xdr:from>
    <xdr:to>
      <xdr:col>36</xdr:col>
      <xdr:colOff>165100</xdr:colOff>
      <xdr:row>57</xdr:row>
      <xdr:rowOff>2896</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67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19423</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05111" y="944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58310</xdr:rowOff>
    </xdr:from>
    <xdr:to>
      <xdr:col>54</xdr:col>
      <xdr:colOff>189865</xdr:colOff>
      <xdr:row>79</xdr:row>
      <xdr:rowOff>19861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059810"/>
          <a:ext cx="1270"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23688</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6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19861</xdr:rowOff>
    </xdr:from>
    <xdr:to>
      <xdr:col>55</xdr:col>
      <xdr:colOff>88900</xdr:colOff>
      <xdr:row>79</xdr:row>
      <xdr:rowOff>19861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6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4987</xdr:rowOff>
    </xdr:from>
    <xdr:ext cx="599010"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183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58310</xdr:rowOff>
    </xdr:from>
    <xdr:to>
      <xdr:col>55</xdr:col>
      <xdr:colOff>88900</xdr:colOff>
      <xdr:row>70</xdr:row>
      <xdr:rowOff>58310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05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61116</xdr:rowOff>
    </xdr:from>
    <xdr:to>
      <xdr:col>55</xdr:col>
      <xdr:colOff>0</xdr:colOff>
      <xdr:row>78</xdr:row>
      <xdr:rowOff>63309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3434216"/>
          <a:ext cx="838200" cy="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22973</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224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xdr:rowOff>
    </xdr:from>
    <xdr:to>
      <xdr:col>55</xdr:col>
      <xdr:colOff>50800</xdr:colOff>
      <xdr:row>78</xdr:row>
      <xdr:rowOff>101696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37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48854</xdr:rowOff>
    </xdr:from>
    <xdr:to>
      <xdr:col>50</xdr:col>
      <xdr:colOff>114300</xdr:colOff>
      <xdr:row>78</xdr:row>
      <xdr:rowOff>63309</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3421954"/>
          <a:ext cx="889000" cy="1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19306</xdr:rowOff>
    </xdr:from>
    <xdr:to>
      <xdr:col>50</xdr:col>
      <xdr:colOff>165100</xdr:colOff>
      <xdr:row>78</xdr:row>
      <xdr:rowOff>120906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112033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48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48854</xdr:rowOff>
    </xdr:from>
    <xdr:to>
      <xdr:col>45</xdr:col>
      <xdr:colOff>177800</xdr:colOff>
      <xdr:row>78</xdr:row>
      <xdr:rowOff>59226</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421954"/>
          <a:ext cx="889000" cy="1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21501</xdr:rowOff>
    </xdr:from>
    <xdr:to>
      <xdr:col>46</xdr:col>
      <xdr:colOff>38100</xdr:colOff>
      <xdr:row>78</xdr:row>
      <xdr:rowOff>123101</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114228</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48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164998</xdr:rowOff>
    </xdr:from>
    <xdr:to>
      <xdr:col>41</xdr:col>
      <xdr:colOff>50800</xdr:colOff>
      <xdr:row>78</xdr:row>
      <xdr:rowOff>59226</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6972300" y="13366648"/>
          <a:ext cx="889000" cy="65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33130</xdr:rowOff>
    </xdr:from>
    <xdr:to>
      <xdr:col>41</xdr:col>
      <xdr:colOff>101600</xdr:colOff>
      <xdr:row>78</xdr:row>
      <xdr:rowOff>134730</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125857</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49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24839</xdr:rowOff>
    </xdr:from>
    <xdr:to>
      <xdr:col>36</xdr:col>
      <xdr:colOff>165100</xdr:colOff>
      <xdr:row>78</xdr:row>
      <xdr:rowOff>126439</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117566</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49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10316</xdr:rowOff>
    </xdr:from>
    <xdr:to>
      <xdr:col>55</xdr:col>
      <xdr:colOff>50800</xdr:colOff>
      <xdr:row>78</xdr:row>
      <xdr:rowOff>111916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38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160193</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36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12509</xdr:rowOff>
    </xdr:from>
    <xdr:to>
      <xdr:col>50</xdr:col>
      <xdr:colOff>165100</xdr:colOff>
      <xdr:row>78</xdr:row>
      <xdr:rowOff>114109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38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130636</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3160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169504</xdr:rowOff>
    </xdr:from>
    <xdr:to>
      <xdr:col>46</xdr:col>
      <xdr:colOff>38100</xdr:colOff>
      <xdr:row>78</xdr:row>
      <xdr:rowOff>99654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37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116181</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3146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8426</xdr:rowOff>
    </xdr:from>
    <xdr:to>
      <xdr:col>41</xdr:col>
      <xdr:colOff>101600</xdr:colOff>
      <xdr:row>78</xdr:row>
      <xdr:rowOff>110026</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38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126553</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315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114198</xdr:rowOff>
    </xdr:from>
    <xdr:to>
      <xdr:col>36</xdr:col>
      <xdr:colOff>165100</xdr:colOff>
      <xdr:row>78</xdr:row>
      <xdr:rowOff>44348</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31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60875</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309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a:extLst>
            <a:ext uri="{FF2B5EF4-FFF2-40B4-BE49-F238E27FC236}">
              <a16:creationId xmlns:a16="http://schemas.microsoft.com/office/drawing/2014/main" id="{00000000-0008-0000-07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125698</xdr:rowOff>
    </xdr:from>
    <xdr:to>
      <xdr:col>54</xdr:col>
      <xdr:colOff>189865</xdr:colOff>
      <xdr:row>98</xdr:row>
      <xdr:rowOff>161598</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10475595" y="15556198"/>
          <a:ext cx="1270" cy="140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165425</xdr:rowOff>
    </xdr:from>
    <xdr:ext cx="534377" cy="259045"/>
    <xdr:sp macro="" textlink="">
      <xdr:nvSpPr>
        <xdr:cNvPr id="465" name="土木費最小値テキスト">
          <a:extLst>
            <a:ext uri="{FF2B5EF4-FFF2-40B4-BE49-F238E27FC236}">
              <a16:creationId xmlns:a16="http://schemas.microsoft.com/office/drawing/2014/main" id="{00000000-0008-0000-0700-0000D1010000}"/>
            </a:ext>
          </a:extLst>
        </xdr:cNvPr>
        <xdr:cNvSpPr txBox="1"/>
      </xdr:nvSpPr>
      <xdr:spPr>
        <a:xfrm>
          <a:off x="10528300" y="1696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161598</xdr:rowOff>
    </xdr:from>
    <xdr:to>
      <xdr:col>55</xdr:col>
      <xdr:colOff>88900</xdr:colOff>
      <xdr:row>98</xdr:row>
      <xdr:rowOff>161598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69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72375</xdr:rowOff>
    </xdr:from>
    <xdr:ext cx="599010" cy="259045"/>
    <xdr:sp macro="" textlink="">
      <xdr:nvSpPr>
        <xdr:cNvPr id="467" name="土木費最大値テキスト">
          <a:extLst>
            <a:ext uri="{FF2B5EF4-FFF2-40B4-BE49-F238E27FC236}">
              <a16:creationId xmlns:a16="http://schemas.microsoft.com/office/drawing/2014/main" id="{00000000-0008-0000-0700-0000D3010000}"/>
            </a:ext>
          </a:extLst>
        </xdr:cNvPr>
        <xdr:cNvSpPr txBox="1"/>
      </xdr:nvSpPr>
      <xdr:spPr>
        <a:xfrm>
          <a:off x="10528300" y="1533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125698</xdr:rowOff>
    </xdr:from>
    <xdr:to>
      <xdr:col>55</xdr:col>
      <xdr:colOff>88900</xdr:colOff>
      <xdr:row>90</xdr:row>
      <xdr:rowOff>125698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10388600" y="1555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100381</xdr:rowOff>
    </xdr:from>
    <xdr:to>
      <xdr:col>55</xdr:col>
      <xdr:colOff>0</xdr:colOff>
      <xdr:row>95</xdr:row>
      <xdr:rowOff>42831</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9639300" y="16216681"/>
          <a:ext cx="838200" cy="11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63640</xdr:rowOff>
    </xdr:from>
    <xdr:ext cx="534377" cy="259045"/>
    <xdr:sp macro="" textlink="">
      <xdr:nvSpPr>
        <xdr:cNvPr id="470" name="土木費平均値テキスト">
          <a:extLst>
            <a:ext uri="{FF2B5EF4-FFF2-40B4-BE49-F238E27FC236}">
              <a16:creationId xmlns:a16="http://schemas.microsoft.com/office/drawing/2014/main" id="{00000000-0008-0000-0700-0000D6010000}"/>
            </a:ext>
          </a:extLst>
        </xdr:cNvPr>
        <xdr:cNvSpPr txBox="1"/>
      </xdr:nvSpPr>
      <xdr:spPr>
        <a:xfrm>
          <a:off x="10528300" y="16522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85213</xdr:rowOff>
    </xdr:from>
    <xdr:to>
      <xdr:col>55</xdr:col>
      <xdr:colOff>50800</xdr:colOff>
      <xdr:row>97</xdr:row>
      <xdr:rowOff>15363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104267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42831</xdr:rowOff>
    </xdr:from>
    <xdr:to>
      <xdr:col>50</xdr:col>
      <xdr:colOff>114300</xdr:colOff>
      <xdr:row>95</xdr:row>
      <xdr:rowOff>77054</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8750300" y="16330581"/>
          <a:ext cx="889000" cy="3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75622</xdr:rowOff>
    </xdr:from>
    <xdr:to>
      <xdr:col>50</xdr:col>
      <xdr:colOff>165100</xdr:colOff>
      <xdr:row>97</xdr:row>
      <xdr:rowOff>5772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9588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168349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662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77054</xdr:rowOff>
    </xdr:from>
    <xdr:to>
      <xdr:col>45</xdr:col>
      <xdr:colOff>177800</xdr:colOff>
      <xdr:row>95</xdr:row>
      <xdr:rowOff>128375</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7861300" y="16364804"/>
          <a:ext cx="889000" cy="5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71269</xdr:rowOff>
    </xdr:from>
    <xdr:to>
      <xdr:col>46</xdr:col>
      <xdr:colOff>38100</xdr:colOff>
      <xdr:row>97</xdr:row>
      <xdr:rowOff>1419</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8699500" y="1653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163996</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62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128375</xdr:rowOff>
    </xdr:from>
    <xdr:to>
      <xdr:col>41</xdr:col>
      <xdr:colOff>50800</xdr:colOff>
      <xdr:row>95</xdr:row>
      <xdr:rowOff>141787</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flipV="1">
          <a:off x="6972300" y="16416125"/>
          <a:ext cx="889000" cy="13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93101</xdr:rowOff>
    </xdr:from>
    <xdr:to>
      <xdr:col>41</xdr:col>
      <xdr:colOff>101600</xdr:colOff>
      <xdr:row>97</xdr:row>
      <xdr:rowOff>23251</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78105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14378</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64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108435</xdr:rowOff>
    </xdr:from>
    <xdr:to>
      <xdr:col>36</xdr:col>
      <xdr:colOff>165100</xdr:colOff>
      <xdr:row>97</xdr:row>
      <xdr:rowOff>38585</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6921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29712</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66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49581</xdr:rowOff>
    </xdr:from>
    <xdr:to>
      <xdr:col>55</xdr:col>
      <xdr:colOff>50800</xdr:colOff>
      <xdr:row>94</xdr:row>
      <xdr:rowOff>151181</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10426700" y="1616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72458</xdr:rowOff>
    </xdr:from>
    <xdr:ext cx="534377" cy="259045"/>
    <xdr:sp macro="" textlink="">
      <xdr:nvSpPr>
        <xdr:cNvPr id="489" name="土木費該当値テキスト">
          <a:extLst>
            <a:ext uri="{FF2B5EF4-FFF2-40B4-BE49-F238E27FC236}">
              <a16:creationId xmlns:a16="http://schemas.microsoft.com/office/drawing/2014/main" id="{00000000-0008-0000-0700-0000E9010000}"/>
            </a:ext>
          </a:extLst>
        </xdr:cNvPr>
        <xdr:cNvSpPr txBox="1"/>
      </xdr:nvSpPr>
      <xdr:spPr>
        <a:xfrm>
          <a:off x="10528300" y="1601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163481</xdr:rowOff>
    </xdr:from>
    <xdr:to>
      <xdr:col>50</xdr:col>
      <xdr:colOff>165100</xdr:colOff>
      <xdr:row>95</xdr:row>
      <xdr:rowOff>93631</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9588500" y="1627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110158</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9372111" y="1605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26254</xdr:rowOff>
    </xdr:from>
    <xdr:to>
      <xdr:col>46</xdr:col>
      <xdr:colOff>38100</xdr:colOff>
      <xdr:row>95</xdr:row>
      <xdr:rowOff>127854</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8699500" y="1631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144381</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8483111" y="16089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77575</xdr:rowOff>
    </xdr:from>
    <xdr:to>
      <xdr:col>41</xdr:col>
      <xdr:colOff>101600</xdr:colOff>
      <xdr:row>96</xdr:row>
      <xdr:rowOff>7725</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7810500" y="1636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24252</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7594111" y="1614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90987</xdr:rowOff>
    </xdr:from>
    <xdr:to>
      <xdr:col>36</xdr:col>
      <xdr:colOff>165100</xdr:colOff>
      <xdr:row>96</xdr:row>
      <xdr:rowOff>21137</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6921500" y="1637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37664</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6705111" y="1615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138176</xdr:rowOff>
    </xdr:from>
    <xdr:to>
      <xdr:col>85</xdr:col>
      <xdr:colOff>126364</xdr:colOff>
      <xdr:row>38</xdr:row>
      <xdr:rowOff>25038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110226"/>
          <a:ext cx="1269" cy="1429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28865</xdr:rowOff>
    </xdr:from>
    <xdr:ext cx="534377"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5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25038</xdr:rowOff>
    </xdr:from>
    <xdr:to>
      <xdr:col>86</xdr:col>
      <xdr:colOff>25400</xdr:colOff>
      <xdr:row>38</xdr:row>
      <xdr:rowOff>25038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540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84853</xdr:rowOff>
    </xdr:from>
    <xdr:ext cx="534377"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48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138176</xdr:rowOff>
    </xdr:from>
    <xdr:to>
      <xdr:col>86</xdr:col>
      <xdr:colOff>25400</xdr:colOff>
      <xdr:row>29</xdr:row>
      <xdr:rowOff>138176</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110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35554</xdr:rowOff>
    </xdr:from>
    <xdr:to>
      <xdr:col>85</xdr:col>
      <xdr:colOff>127000</xdr:colOff>
      <xdr:row>35</xdr:row>
      <xdr:rowOff>155492</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5481300" y="6036304"/>
          <a:ext cx="838200" cy="119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11815</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6184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33388</xdr:rowOff>
    </xdr:from>
    <xdr:to>
      <xdr:col>85</xdr:col>
      <xdr:colOff>177800</xdr:colOff>
      <xdr:row>36</xdr:row>
      <xdr:rowOff>134988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62687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35554</xdr:rowOff>
    </xdr:from>
    <xdr:to>
      <xdr:col>81</xdr:col>
      <xdr:colOff>50800</xdr:colOff>
      <xdr:row>35</xdr:row>
      <xdr:rowOff>103981</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4592300" y="6036304"/>
          <a:ext cx="889000" cy="68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37274</xdr:rowOff>
    </xdr:from>
    <xdr:to>
      <xdr:col>81</xdr:col>
      <xdr:colOff>101600</xdr:colOff>
      <xdr:row>36</xdr:row>
      <xdr:rowOff>138874</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5430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130001</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3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103981</xdr:rowOff>
    </xdr:from>
    <xdr:to>
      <xdr:col>76</xdr:col>
      <xdr:colOff>114300</xdr:colOff>
      <xdr:row>36</xdr:row>
      <xdr:rowOff>87236</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3703300" y="6104731"/>
          <a:ext cx="889000" cy="15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53086</xdr:rowOff>
    </xdr:from>
    <xdr:to>
      <xdr:col>76</xdr:col>
      <xdr:colOff>165100</xdr:colOff>
      <xdr:row>36</xdr:row>
      <xdr:rowOff>154686</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4541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145813</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3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87236</xdr:rowOff>
    </xdr:from>
    <xdr:to>
      <xdr:col>71</xdr:col>
      <xdr:colOff>177800</xdr:colOff>
      <xdr:row>36</xdr:row>
      <xdr:rowOff>91732</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flipV="1">
          <a:off x="12814300" y="6259436"/>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49886</xdr:rowOff>
    </xdr:from>
    <xdr:to>
      <xdr:col>72</xdr:col>
      <xdr:colOff>38100</xdr:colOff>
      <xdr:row>36</xdr:row>
      <xdr:rowOff>151486</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3652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142613</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31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40094</xdr:rowOff>
    </xdr:from>
    <xdr:to>
      <xdr:col>67</xdr:col>
      <xdr:colOff>101600</xdr:colOff>
      <xdr:row>36</xdr:row>
      <xdr:rowOff>141694</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2763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158221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598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104692</xdr:rowOff>
    </xdr:from>
    <xdr:to>
      <xdr:col>85</xdr:col>
      <xdr:colOff>177800</xdr:colOff>
      <xdr:row>36</xdr:row>
      <xdr:rowOff>34842</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6268700" y="610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127569</xdr:rowOff>
    </xdr:from>
    <xdr:ext cx="534377"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595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156204</xdr:rowOff>
    </xdr:from>
    <xdr:to>
      <xdr:col>81</xdr:col>
      <xdr:colOff>101600</xdr:colOff>
      <xdr:row>35</xdr:row>
      <xdr:rowOff>86354</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5430500" y="598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102881</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14111" y="5760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53181</xdr:rowOff>
    </xdr:from>
    <xdr:to>
      <xdr:col>76</xdr:col>
      <xdr:colOff>165100</xdr:colOff>
      <xdr:row>35</xdr:row>
      <xdr:rowOff>154781</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4541500" y="605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171308</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582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36436</xdr:rowOff>
    </xdr:from>
    <xdr:to>
      <xdr:col>72</xdr:col>
      <xdr:colOff>38100</xdr:colOff>
      <xdr:row>36</xdr:row>
      <xdr:rowOff>138036</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3652500" y="620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154563</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6111" y="598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40932</xdr:rowOff>
    </xdr:from>
    <xdr:to>
      <xdr:col>67</xdr:col>
      <xdr:colOff>101600</xdr:colOff>
      <xdr:row>36</xdr:row>
      <xdr:rowOff>142532</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2763500" y="621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133659</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47111" y="630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a:extLst>
            <a:ext uri="{FF2B5EF4-FFF2-40B4-BE49-F238E27FC236}">
              <a16:creationId xmlns:a16="http://schemas.microsoft.com/office/drawing/2014/main"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20150</xdr:rowOff>
    </xdr:from>
    <xdr:to>
      <xdr:col>85</xdr:col>
      <xdr:colOff>126364</xdr:colOff>
      <xdr:row>57</xdr:row>
      <xdr:rowOff>168291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6317595" y="8592650"/>
          <a:ext cx="1269" cy="134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xdr:rowOff>
    </xdr:from>
    <xdr:ext cx="534377" cy="259045"/>
    <xdr:sp macro="" textlink="">
      <xdr:nvSpPr>
        <xdr:cNvPr id="579" name="教育費最小値テキスト">
          <a:extLst>
            <a:ext uri="{FF2B5EF4-FFF2-40B4-BE49-F238E27FC236}">
              <a16:creationId xmlns:a16="http://schemas.microsoft.com/office/drawing/2014/main" id="{00000000-0008-0000-0700-000043020000}"/>
            </a:ext>
          </a:extLst>
        </xdr:cNvPr>
        <xdr:cNvSpPr txBox="1"/>
      </xdr:nvSpPr>
      <xdr:spPr>
        <a:xfrm>
          <a:off x="16370300" y="994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168291</xdr:rowOff>
    </xdr:from>
    <xdr:to>
      <xdr:col>86</xdr:col>
      <xdr:colOff>25400</xdr:colOff>
      <xdr:row>57</xdr:row>
      <xdr:rowOff>168291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994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138277</xdr:rowOff>
    </xdr:from>
    <xdr:ext cx="599010" cy="259045"/>
    <xdr:sp macro="" textlink="">
      <xdr:nvSpPr>
        <xdr:cNvPr id="581" name="教育費最大値テキスト">
          <a:extLst>
            <a:ext uri="{FF2B5EF4-FFF2-40B4-BE49-F238E27FC236}">
              <a16:creationId xmlns:a16="http://schemas.microsoft.com/office/drawing/2014/main" id="{00000000-0008-0000-0700-000045020000}"/>
            </a:ext>
          </a:extLst>
        </xdr:cNvPr>
        <xdr:cNvSpPr txBox="1"/>
      </xdr:nvSpPr>
      <xdr:spPr>
        <a:xfrm>
          <a:off x="16370300" y="836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20150</xdr:rowOff>
    </xdr:from>
    <xdr:to>
      <xdr:col>86</xdr:col>
      <xdr:colOff>25400</xdr:colOff>
      <xdr:row>50</xdr:row>
      <xdr:rowOff>20150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85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8803</xdr:rowOff>
    </xdr:from>
    <xdr:to>
      <xdr:col>85</xdr:col>
      <xdr:colOff>127000</xdr:colOff>
      <xdr:row>56</xdr:row>
      <xdr:rowOff>85088</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5481300" y="9610003"/>
          <a:ext cx="838200" cy="76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150072</xdr:rowOff>
    </xdr:from>
    <xdr:ext cx="534377" cy="259045"/>
    <xdr:sp macro="" textlink="">
      <xdr:nvSpPr>
        <xdr:cNvPr id="584" name="教育費平均値テキスト">
          <a:extLst>
            <a:ext uri="{FF2B5EF4-FFF2-40B4-BE49-F238E27FC236}">
              <a16:creationId xmlns:a16="http://schemas.microsoft.com/office/drawing/2014/main" id="{00000000-0008-0000-0700-000048020000}"/>
            </a:ext>
          </a:extLst>
        </xdr:cNvPr>
        <xdr:cNvSpPr txBox="1"/>
      </xdr:nvSpPr>
      <xdr:spPr>
        <a:xfrm>
          <a:off x="16370300" y="9579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195</xdr:rowOff>
    </xdr:from>
    <xdr:to>
      <xdr:col>85</xdr:col>
      <xdr:colOff>177800</xdr:colOff>
      <xdr:row>56</xdr:row>
      <xdr:rowOff>101795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62687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85088</xdr:rowOff>
    </xdr:from>
    <xdr:to>
      <xdr:col>81</xdr:col>
      <xdr:colOff>50800</xdr:colOff>
      <xdr:row>56</xdr:row>
      <xdr:rowOff>130153</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4592300" y="9686288"/>
          <a:ext cx="889000" cy="45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51950</xdr:rowOff>
    </xdr:from>
    <xdr:to>
      <xdr:col>81</xdr:col>
      <xdr:colOff>101600</xdr:colOff>
      <xdr:row>56</xdr:row>
      <xdr:rowOff>153550</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5430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144677</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74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130153</xdr:rowOff>
    </xdr:from>
    <xdr:to>
      <xdr:col>76</xdr:col>
      <xdr:colOff>114300</xdr:colOff>
      <xdr:row>56</xdr:row>
      <xdr:rowOff>167132</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3703300" y="9731353"/>
          <a:ext cx="889000" cy="36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47402</xdr:rowOff>
    </xdr:from>
    <xdr:to>
      <xdr:col>76</xdr:col>
      <xdr:colOff>165100</xdr:colOff>
      <xdr:row>56</xdr:row>
      <xdr:rowOff>149002</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4541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165529</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38194</xdr:rowOff>
    </xdr:from>
    <xdr:to>
      <xdr:col>71</xdr:col>
      <xdr:colOff>177800</xdr:colOff>
      <xdr:row>56</xdr:row>
      <xdr:rowOff>167132</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a:off x="12814300" y="9296494"/>
          <a:ext cx="889000" cy="471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51013</xdr:rowOff>
    </xdr:from>
    <xdr:to>
      <xdr:col>72</xdr:col>
      <xdr:colOff>38100</xdr:colOff>
      <xdr:row>56</xdr:row>
      <xdr:rowOff>152613</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3652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169140</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49292</xdr:rowOff>
    </xdr:from>
    <xdr:to>
      <xdr:col>67</xdr:col>
      <xdr:colOff>101600</xdr:colOff>
      <xdr:row>56</xdr:row>
      <xdr:rowOff>150892</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2763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142019</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129453</xdr:rowOff>
    </xdr:from>
    <xdr:to>
      <xdr:col>85</xdr:col>
      <xdr:colOff>177800</xdr:colOff>
      <xdr:row>56</xdr:row>
      <xdr:rowOff>59603</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6268700" y="955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152330</xdr:rowOff>
    </xdr:from>
    <xdr:ext cx="534377" cy="259045"/>
    <xdr:sp macro="" textlink="">
      <xdr:nvSpPr>
        <xdr:cNvPr id="603" name="教育費該当値テキスト">
          <a:extLst>
            <a:ext uri="{FF2B5EF4-FFF2-40B4-BE49-F238E27FC236}">
              <a16:creationId xmlns:a16="http://schemas.microsoft.com/office/drawing/2014/main" id="{00000000-0008-0000-0700-00005B020000}"/>
            </a:ext>
          </a:extLst>
        </xdr:cNvPr>
        <xdr:cNvSpPr txBox="1"/>
      </xdr:nvSpPr>
      <xdr:spPr>
        <a:xfrm>
          <a:off x="16370300" y="9410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34288</xdr:rowOff>
    </xdr:from>
    <xdr:to>
      <xdr:col>81</xdr:col>
      <xdr:colOff>101600</xdr:colOff>
      <xdr:row>56</xdr:row>
      <xdr:rowOff>135888</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5430500" y="963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152415</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14111" y="9410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79353</xdr:rowOff>
    </xdr:from>
    <xdr:to>
      <xdr:col>76</xdr:col>
      <xdr:colOff>165100</xdr:colOff>
      <xdr:row>57</xdr:row>
      <xdr:rowOff>9503</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4541500" y="968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630</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325111" y="977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116332</xdr:rowOff>
    </xdr:from>
    <xdr:to>
      <xdr:col>72</xdr:col>
      <xdr:colOff>38100</xdr:colOff>
      <xdr:row>57</xdr:row>
      <xdr:rowOff>46482</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3652500" y="971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37609</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436111" y="981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158844</xdr:rowOff>
    </xdr:from>
    <xdr:to>
      <xdr:col>67</xdr:col>
      <xdr:colOff>101600</xdr:colOff>
      <xdr:row>54</xdr:row>
      <xdr:rowOff>88994</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2763500" y="924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52</xdr:row>
      <xdr:rowOff>105521</xdr:rowOff>
    </xdr:from>
    <xdr:ext cx="599010"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514795" y="902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6" name="災害復旧費グラフ枠">
          <a:extLst>
            <a:ext uri="{FF2B5EF4-FFF2-40B4-BE49-F238E27FC236}">
              <a16:creationId xmlns:a16="http://schemas.microsoft.com/office/drawing/2014/main" id="{00000000-0008-0000-0700-00007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31523</xdr:rowOff>
    </xdr:from>
    <xdr:to>
      <xdr:col>85</xdr:col>
      <xdr:colOff>126364</xdr:colOff>
      <xdr:row>79</xdr:row>
      <xdr:rowOff>98879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6317595" y="12033023"/>
          <a:ext cx="1269" cy="161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8" name="災害復旧費最小値テキスト">
          <a:extLst>
            <a:ext uri="{FF2B5EF4-FFF2-40B4-BE49-F238E27FC236}">
              <a16:creationId xmlns:a16="http://schemas.microsoft.com/office/drawing/2014/main" id="{00000000-0008-0000-0700-00007E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149650</xdr:rowOff>
    </xdr:from>
    <xdr:ext cx="534377" cy="259045"/>
    <xdr:sp macro="" textlink="">
      <xdr:nvSpPr>
        <xdr:cNvPr id="640" name="災害復旧費最大値テキスト">
          <a:extLst>
            <a:ext uri="{FF2B5EF4-FFF2-40B4-BE49-F238E27FC236}">
              <a16:creationId xmlns:a16="http://schemas.microsoft.com/office/drawing/2014/main" id="{00000000-0008-0000-0700-000080020000}"/>
            </a:ext>
          </a:extLst>
        </xdr:cNvPr>
        <xdr:cNvSpPr txBox="1"/>
      </xdr:nvSpPr>
      <xdr:spPr>
        <a:xfrm>
          <a:off x="16370300" y="1180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98,625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31523</xdr:rowOff>
    </xdr:from>
    <xdr:to>
      <xdr:col>86</xdr:col>
      <xdr:colOff>25400</xdr:colOff>
      <xdr:row>70</xdr:row>
      <xdr:rowOff>31523</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6230600" y="120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66532</xdr:rowOff>
    </xdr:from>
    <xdr:to>
      <xdr:col>85</xdr:col>
      <xdr:colOff>127000</xdr:colOff>
      <xdr:row>79</xdr:row>
      <xdr:rowOff>25825</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5481300" y="13439632"/>
          <a:ext cx="838200" cy="13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77210</xdr:rowOff>
    </xdr:from>
    <xdr:ext cx="534377" cy="259045"/>
    <xdr:sp macro="" textlink="">
      <xdr:nvSpPr>
        <xdr:cNvPr id="643" name="災害復旧費平均値テキスト">
          <a:extLst>
            <a:ext uri="{FF2B5EF4-FFF2-40B4-BE49-F238E27FC236}">
              <a16:creationId xmlns:a16="http://schemas.microsoft.com/office/drawing/2014/main" id="{00000000-0008-0000-0700-000083020000}"/>
            </a:ext>
          </a:extLst>
        </xdr:cNvPr>
        <xdr:cNvSpPr txBox="1"/>
      </xdr:nvSpPr>
      <xdr:spPr>
        <a:xfrm>
          <a:off x="16370300" y="13278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54333</xdr:rowOff>
    </xdr:from>
    <xdr:to>
      <xdr:col>85</xdr:col>
      <xdr:colOff>177800</xdr:colOff>
      <xdr:row>78</xdr:row>
      <xdr:rowOff>155933</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62687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66532</xdr:rowOff>
    </xdr:from>
    <xdr:to>
      <xdr:col>81</xdr:col>
      <xdr:colOff>50800</xdr:colOff>
      <xdr:row>79</xdr:row>
      <xdr:rowOff>40455</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4592300" y="13439632"/>
          <a:ext cx="889000" cy="145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70776</xdr:rowOff>
    </xdr:from>
    <xdr:to>
      <xdr:col>81</xdr:col>
      <xdr:colOff>101600</xdr:colOff>
      <xdr:row>79</xdr:row>
      <xdr:rowOff>926</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5430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163503</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46428" y="1353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40455</xdr:rowOff>
    </xdr:from>
    <xdr:to>
      <xdr:col>76</xdr:col>
      <xdr:colOff>114300</xdr:colOff>
      <xdr:row>79</xdr:row>
      <xdr:rowOff>81048</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flipV="1">
          <a:off x="13703300" y="13585005"/>
          <a:ext cx="889000" cy="40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132415</xdr:rowOff>
    </xdr:from>
    <xdr:to>
      <xdr:col>76</xdr:col>
      <xdr:colOff>165100</xdr:colOff>
      <xdr:row>79</xdr:row>
      <xdr:rowOff>62565</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4541500" y="135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79092</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57428" y="13280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66221</xdr:rowOff>
    </xdr:from>
    <xdr:to>
      <xdr:col>71</xdr:col>
      <xdr:colOff>177800</xdr:colOff>
      <xdr:row>79</xdr:row>
      <xdr:rowOff>81048</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a:off x="12814300" y="13610771"/>
          <a:ext cx="889000" cy="1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150981</xdr:rowOff>
    </xdr:from>
    <xdr:to>
      <xdr:col>72</xdr:col>
      <xdr:colOff>38100</xdr:colOff>
      <xdr:row>79</xdr:row>
      <xdr:rowOff>81131</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3652500" y="1352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97658</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468428" y="1329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138424</xdr:rowOff>
    </xdr:from>
    <xdr:to>
      <xdr:col>67</xdr:col>
      <xdr:colOff>101600</xdr:colOff>
      <xdr:row>79</xdr:row>
      <xdr:rowOff>68574</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2763500" y="1351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85101</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579428" y="1328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146475</xdr:rowOff>
    </xdr:from>
    <xdr:to>
      <xdr:col>85</xdr:col>
      <xdr:colOff>177800</xdr:colOff>
      <xdr:row>79</xdr:row>
      <xdr:rowOff>76625</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6268700" y="1351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61402</xdr:rowOff>
    </xdr:from>
    <xdr:ext cx="469744" cy="259045"/>
    <xdr:sp macro="" textlink="">
      <xdr:nvSpPr>
        <xdr:cNvPr id="662" name="災害復旧費該当値テキスト">
          <a:extLst>
            <a:ext uri="{FF2B5EF4-FFF2-40B4-BE49-F238E27FC236}">
              <a16:creationId xmlns:a16="http://schemas.microsoft.com/office/drawing/2014/main" id="{00000000-0008-0000-0700-000096020000}"/>
            </a:ext>
          </a:extLst>
        </xdr:cNvPr>
        <xdr:cNvSpPr txBox="1"/>
      </xdr:nvSpPr>
      <xdr:spPr>
        <a:xfrm>
          <a:off x="16370300" y="13434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15732</xdr:rowOff>
    </xdr:from>
    <xdr:to>
      <xdr:col>81</xdr:col>
      <xdr:colOff>101600</xdr:colOff>
      <xdr:row>78</xdr:row>
      <xdr:rowOff>117332</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5430500" y="1338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133859</xdr:rowOff>
    </xdr:from>
    <xdr:ext cx="534377"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5214111" y="1316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161105</xdr:rowOff>
    </xdr:from>
    <xdr:to>
      <xdr:col>76</xdr:col>
      <xdr:colOff>165100</xdr:colOff>
      <xdr:row>79</xdr:row>
      <xdr:rowOff>91255</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4541500" y="1353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82382</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4357428" y="13626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30248</xdr:rowOff>
    </xdr:from>
    <xdr:to>
      <xdr:col>72</xdr:col>
      <xdr:colOff>38100</xdr:colOff>
      <xdr:row>79</xdr:row>
      <xdr:rowOff>131848</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3652500" y="1357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122975</xdr:rowOff>
    </xdr:from>
    <xdr:ext cx="469744"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3468428" y="13667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15421</xdr:rowOff>
    </xdr:from>
    <xdr:to>
      <xdr:col>67</xdr:col>
      <xdr:colOff>101600</xdr:colOff>
      <xdr:row>79</xdr:row>
      <xdr:rowOff>117021</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2763500" y="1355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108148</xdr:rowOff>
    </xdr:from>
    <xdr:ext cx="469744"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579428" y="1365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a:extLst>
            <a:ext uri="{FF2B5EF4-FFF2-40B4-BE49-F238E27FC236}">
              <a16:creationId xmlns:a16="http://schemas.microsoft.com/office/drawing/2014/main" id="{00000000-0008-0000-0700-0000B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41765</xdr:rowOff>
    </xdr:from>
    <xdr:to>
      <xdr:col>85</xdr:col>
      <xdr:colOff>126364</xdr:colOff>
      <xdr:row>99</xdr:row>
      <xdr:rowOff>9992</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6317595" y="15643715"/>
          <a:ext cx="1269" cy="133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13819</xdr:rowOff>
    </xdr:from>
    <xdr:ext cx="534377" cy="259045"/>
    <xdr:sp macro="" textlink="">
      <xdr:nvSpPr>
        <xdr:cNvPr id="697" name="公債費最小値テキスト">
          <a:extLst>
            <a:ext uri="{FF2B5EF4-FFF2-40B4-BE49-F238E27FC236}">
              <a16:creationId xmlns:a16="http://schemas.microsoft.com/office/drawing/2014/main" id="{00000000-0008-0000-0700-0000B9020000}"/>
            </a:ext>
          </a:extLst>
        </xdr:cNvPr>
        <xdr:cNvSpPr txBox="1"/>
      </xdr:nvSpPr>
      <xdr:spPr>
        <a:xfrm>
          <a:off x="16370300" y="1698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9992</xdr:rowOff>
    </xdr:from>
    <xdr:to>
      <xdr:col>86</xdr:col>
      <xdr:colOff>25400</xdr:colOff>
      <xdr:row>99</xdr:row>
      <xdr:rowOff>9992</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6983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159892</xdr:rowOff>
    </xdr:from>
    <xdr:ext cx="599010" cy="259045"/>
    <xdr:sp macro="" textlink="">
      <xdr:nvSpPr>
        <xdr:cNvPr id="699" name="公債費最大値テキスト">
          <a:extLst>
            <a:ext uri="{FF2B5EF4-FFF2-40B4-BE49-F238E27FC236}">
              <a16:creationId xmlns:a16="http://schemas.microsoft.com/office/drawing/2014/main" id="{00000000-0008-0000-0700-0000BB020000}"/>
            </a:ext>
          </a:extLst>
        </xdr:cNvPr>
        <xdr:cNvSpPr txBox="1"/>
      </xdr:nvSpPr>
      <xdr:spPr>
        <a:xfrm>
          <a:off x="16370300" y="1541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437,489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41765</xdr:rowOff>
    </xdr:from>
    <xdr:to>
      <xdr:col>86</xdr:col>
      <xdr:colOff>25400</xdr:colOff>
      <xdr:row>91</xdr:row>
      <xdr:rowOff>41765</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6230600" y="1564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150030</xdr:rowOff>
    </xdr:from>
    <xdr:to>
      <xdr:col>85</xdr:col>
      <xdr:colOff>127000</xdr:colOff>
      <xdr:row>97</xdr:row>
      <xdr:rowOff>152143</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5481300" y="16780680"/>
          <a:ext cx="838200" cy="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143487</xdr:rowOff>
    </xdr:from>
    <xdr:ext cx="534377" cy="259045"/>
    <xdr:sp macro="" textlink="">
      <xdr:nvSpPr>
        <xdr:cNvPr id="702" name="公債費平均値テキスト">
          <a:extLst>
            <a:ext uri="{FF2B5EF4-FFF2-40B4-BE49-F238E27FC236}">
              <a16:creationId xmlns:a16="http://schemas.microsoft.com/office/drawing/2014/main" id="{00000000-0008-0000-0700-0000BE020000}"/>
            </a:ext>
          </a:extLst>
        </xdr:cNvPr>
        <xdr:cNvSpPr txBox="1"/>
      </xdr:nvSpPr>
      <xdr:spPr>
        <a:xfrm>
          <a:off x="16370300" y="16774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165060</xdr:rowOff>
    </xdr:from>
    <xdr:to>
      <xdr:col>85</xdr:col>
      <xdr:colOff>177800</xdr:colOff>
      <xdr:row>98</xdr:row>
      <xdr:rowOff>95210</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62687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152143</xdr:rowOff>
    </xdr:from>
    <xdr:to>
      <xdr:col>81</xdr:col>
      <xdr:colOff>50800</xdr:colOff>
      <xdr:row>98</xdr:row>
      <xdr:rowOff>3817</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4592300" y="16782793"/>
          <a:ext cx="889000" cy="2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162902</xdr:rowOff>
    </xdr:from>
    <xdr:to>
      <xdr:col>81</xdr:col>
      <xdr:colOff>101600</xdr:colOff>
      <xdr:row>98</xdr:row>
      <xdr:rowOff>93052</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5430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84179</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3817</xdr:rowOff>
    </xdr:from>
    <xdr:to>
      <xdr:col>76</xdr:col>
      <xdr:colOff>114300</xdr:colOff>
      <xdr:row>98</xdr:row>
      <xdr:rowOff>17095</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flipV="1">
          <a:off x="13703300" y="16805917"/>
          <a:ext cx="889000" cy="13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162140</xdr:rowOff>
    </xdr:from>
    <xdr:to>
      <xdr:col>76</xdr:col>
      <xdr:colOff>165100</xdr:colOff>
      <xdr:row>98</xdr:row>
      <xdr:rowOff>92290</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4541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83417</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68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17095</xdr:rowOff>
    </xdr:from>
    <xdr:to>
      <xdr:col>71</xdr:col>
      <xdr:colOff>177800</xdr:colOff>
      <xdr:row>98</xdr:row>
      <xdr:rowOff>40703</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flipV="1">
          <a:off x="12814300" y="16819195"/>
          <a:ext cx="889000" cy="23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159446</xdr:rowOff>
    </xdr:from>
    <xdr:to>
      <xdr:col>72</xdr:col>
      <xdr:colOff>38100</xdr:colOff>
      <xdr:row>98</xdr:row>
      <xdr:rowOff>89596</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3652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80723</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88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160229</xdr:rowOff>
    </xdr:from>
    <xdr:to>
      <xdr:col>67</xdr:col>
      <xdr:colOff>101600</xdr:colOff>
      <xdr:row>98</xdr:row>
      <xdr:rowOff>90379</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2763500" y="1679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106906</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56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99230</xdr:rowOff>
    </xdr:from>
    <xdr:to>
      <xdr:col>85</xdr:col>
      <xdr:colOff>177800</xdr:colOff>
      <xdr:row>98</xdr:row>
      <xdr:rowOff>29380</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6268700" y="1672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122107</xdr:rowOff>
    </xdr:from>
    <xdr:ext cx="534377" cy="259045"/>
    <xdr:sp macro="" textlink="">
      <xdr:nvSpPr>
        <xdr:cNvPr id="721" name="公債費該当値テキスト">
          <a:extLst>
            <a:ext uri="{FF2B5EF4-FFF2-40B4-BE49-F238E27FC236}">
              <a16:creationId xmlns:a16="http://schemas.microsoft.com/office/drawing/2014/main" id="{00000000-0008-0000-0700-0000D1020000}"/>
            </a:ext>
          </a:extLst>
        </xdr:cNvPr>
        <xdr:cNvSpPr txBox="1"/>
      </xdr:nvSpPr>
      <xdr:spPr>
        <a:xfrm>
          <a:off x="16370300" y="1658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101343</xdr:rowOff>
    </xdr:from>
    <xdr:to>
      <xdr:col>81</xdr:col>
      <xdr:colOff>101600</xdr:colOff>
      <xdr:row>98</xdr:row>
      <xdr:rowOff>31493</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5430500" y="1673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48020</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5214111" y="1650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124467</xdr:rowOff>
    </xdr:from>
    <xdr:to>
      <xdr:col>76</xdr:col>
      <xdr:colOff>165100</xdr:colOff>
      <xdr:row>98</xdr:row>
      <xdr:rowOff>54617</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4541500" y="1675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71144</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4325111" y="16530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137745</xdr:rowOff>
    </xdr:from>
    <xdr:to>
      <xdr:col>72</xdr:col>
      <xdr:colOff>38100</xdr:colOff>
      <xdr:row>98</xdr:row>
      <xdr:rowOff>67895</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3652500" y="1676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84422</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3436111" y="1654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161353</xdr:rowOff>
    </xdr:from>
    <xdr:to>
      <xdr:col>67</xdr:col>
      <xdr:colOff>101600</xdr:colOff>
      <xdr:row>98</xdr:row>
      <xdr:rowOff>91503</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2763500" y="1679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82630</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2547111" y="16884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a:extLst>
            <a:ext uri="{FF2B5EF4-FFF2-40B4-BE49-F238E27FC236}">
              <a16:creationId xmlns:a16="http://schemas.microsoft.com/office/drawing/2014/main" id="{00000000-0008-0000-0700-0000F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55118</xdr:rowOff>
    </xdr:from>
    <xdr:to>
      <xdr:col>116</xdr:col>
      <xdr:colOff>62864</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22159595" y="5198618"/>
          <a:ext cx="1269" cy="1532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4" name="諸支出金最小値テキスト">
          <a:extLst>
            <a:ext uri="{FF2B5EF4-FFF2-40B4-BE49-F238E27FC236}">
              <a16:creationId xmlns:a16="http://schemas.microsoft.com/office/drawing/2014/main" id="{00000000-0008-0000-0700-0000F2020000}"/>
            </a:ext>
          </a:extLst>
        </xdr:cNvPr>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1795</xdr:rowOff>
    </xdr:from>
    <xdr:ext cx="469744" cy="259045"/>
    <xdr:sp macro="" textlink="">
      <xdr:nvSpPr>
        <xdr:cNvPr id="756" name="諸支出金最大値テキスト">
          <a:extLst>
            <a:ext uri="{FF2B5EF4-FFF2-40B4-BE49-F238E27FC236}">
              <a16:creationId xmlns:a16="http://schemas.microsoft.com/office/drawing/2014/main" id="{00000000-0008-0000-0700-0000F4020000}"/>
            </a:ext>
          </a:extLst>
        </xdr:cNvPr>
        <xdr:cNvSpPr txBox="1"/>
      </xdr:nvSpPr>
      <xdr:spPr>
        <a:xfrm>
          <a:off x="22212300" y="497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55118</xdr:rowOff>
    </xdr:from>
    <xdr:to>
      <xdr:col>116</xdr:col>
      <xdr:colOff>152400</xdr:colOff>
      <xdr:row>30</xdr:row>
      <xdr:rowOff>55118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519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165117</xdr:rowOff>
    </xdr:from>
    <xdr:ext cx="378565" cy="259045"/>
    <xdr:sp macro="" textlink="">
      <xdr:nvSpPr>
        <xdr:cNvPr id="759" name="諸支出金平均値テキスト">
          <a:extLst>
            <a:ext uri="{FF2B5EF4-FFF2-40B4-BE49-F238E27FC236}">
              <a16:creationId xmlns:a16="http://schemas.microsoft.com/office/drawing/2014/main" id="{00000000-0008-0000-0700-0000F7020000}"/>
            </a:ext>
          </a:extLst>
        </xdr:cNvPr>
        <xdr:cNvSpPr txBox="1"/>
      </xdr:nvSpPr>
      <xdr:spPr>
        <a:xfrm>
          <a:off x="22212300" y="65087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134430</xdr:rowOff>
    </xdr:from>
    <xdr:to>
      <xdr:col>112</xdr:col>
      <xdr:colOff>38100</xdr:colOff>
      <xdr:row>39</xdr:row>
      <xdr:rowOff>64580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1272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81106</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4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89091</xdr:rowOff>
    </xdr:from>
    <xdr:to>
      <xdr:col>107</xdr:col>
      <xdr:colOff>101600</xdr:colOff>
      <xdr:row>39</xdr:row>
      <xdr:rowOff>19241</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20383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35768</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5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141097</xdr:rowOff>
    </xdr:from>
    <xdr:to>
      <xdr:col>102</xdr:col>
      <xdr:colOff>165100</xdr:colOff>
      <xdr:row>39</xdr:row>
      <xdr:rowOff>71247</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19494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87774</xdr:rowOff>
    </xdr:from>
    <xdr:ext cx="378565"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6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138049</xdr:rowOff>
    </xdr:from>
    <xdr:to>
      <xdr:col>98</xdr:col>
      <xdr:colOff>38100</xdr:colOff>
      <xdr:row>39</xdr:row>
      <xdr:rowOff>68199</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8605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84726</xdr:rowOff>
    </xdr:from>
    <xdr:ext cx="378565"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7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120667</xdr:rowOff>
    </xdr:from>
    <xdr:ext cx="249299" cy="259045"/>
    <xdr:sp macro="" textlink="">
      <xdr:nvSpPr>
        <xdr:cNvPr id="778" name="諸支出金該当値テキスト">
          <a:extLst>
            <a:ext uri="{FF2B5EF4-FFF2-40B4-BE49-F238E27FC236}">
              <a16:creationId xmlns:a16="http://schemas.microsoft.com/office/drawing/2014/main" id="{00000000-0008-0000-0700-00000A030000}"/>
            </a:ext>
          </a:extLst>
        </xdr:cNvPr>
        <xdr:cNvSpPr txBox="1"/>
      </xdr:nvSpPr>
      <xdr:spPr>
        <a:xfrm>
          <a:off x="22212300" y="6635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9" name="前年度繰上充用金グラフ枠">
          <a:extLst>
            <a:ext uri="{FF2B5EF4-FFF2-40B4-BE49-F238E27FC236}">
              <a16:creationId xmlns:a16="http://schemas.microsoft.com/office/drawing/2014/main" id="{00000000-0008-0000-0700-00002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93345</xdr:rowOff>
    </xdr:from>
    <xdr:to>
      <xdr:col>116</xdr:col>
      <xdr:colOff>62864</xdr:colOff>
      <xdr:row>59</xdr:row>
      <xdr:rowOff>44450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flipV="1">
          <a:off x="22159595" y="8665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90949</xdr:rowOff>
    </xdr:from>
    <xdr:ext cx="249299" cy="259045"/>
    <xdr:sp macro="" textlink="">
      <xdr:nvSpPr>
        <xdr:cNvPr id="811" name="前年度繰上充用金最小値テキスト">
          <a:extLst>
            <a:ext uri="{FF2B5EF4-FFF2-40B4-BE49-F238E27FC236}">
              <a16:creationId xmlns:a16="http://schemas.microsoft.com/office/drawing/2014/main" id="{00000000-0008-0000-0700-00002B030000}"/>
            </a:ext>
          </a:extLst>
        </xdr:cNvPr>
        <xdr:cNvSpPr txBox="1"/>
      </xdr:nvSpPr>
      <xdr:spPr>
        <a:xfrm>
          <a:off x="22212300" y="10206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40022</xdr:rowOff>
    </xdr:from>
    <xdr:ext cx="534377" cy="259045"/>
    <xdr:sp macro="" textlink="">
      <xdr:nvSpPr>
        <xdr:cNvPr id="813" name="前年度繰上充用金最大値テキスト">
          <a:extLst>
            <a:ext uri="{FF2B5EF4-FFF2-40B4-BE49-F238E27FC236}">
              <a16:creationId xmlns:a16="http://schemas.microsoft.com/office/drawing/2014/main" id="{00000000-0008-0000-0700-00002D030000}"/>
            </a:ext>
          </a:extLst>
        </xdr:cNvPr>
        <xdr:cNvSpPr txBox="1"/>
      </xdr:nvSpPr>
      <xdr:spPr>
        <a:xfrm>
          <a:off x="22212300" y="8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93345</xdr:rowOff>
    </xdr:from>
    <xdr:to>
      <xdr:col>116</xdr:col>
      <xdr:colOff>152400</xdr:colOff>
      <xdr:row>50</xdr:row>
      <xdr:rowOff>93345</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22072600" y="866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8399</xdr:rowOff>
    </xdr:from>
    <xdr:ext cx="313932" cy="259045"/>
    <xdr:sp macro="" textlink="">
      <xdr:nvSpPr>
        <xdr:cNvPr id="816" name="前年度繰上充用金平均値テキスト">
          <a:extLst>
            <a:ext uri="{FF2B5EF4-FFF2-40B4-BE49-F238E27FC236}">
              <a16:creationId xmlns:a16="http://schemas.microsoft.com/office/drawing/2014/main" id="{00000000-0008-0000-0700-000030030000}"/>
            </a:ext>
          </a:extLst>
        </xdr:cNvPr>
        <xdr:cNvSpPr txBox="1"/>
      </xdr:nvSpPr>
      <xdr:spPr>
        <a:xfrm>
          <a:off x="22212300" y="9952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156972</xdr:rowOff>
    </xdr:from>
    <xdr:to>
      <xdr:col>116</xdr:col>
      <xdr:colOff>114300</xdr:colOff>
      <xdr:row>59</xdr:row>
      <xdr:rowOff>87122</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221107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156718</xdr:rowOff>
    </xdr:from>
    <xdr:to>
      <xdr:col>112</xdr:col>
      <xdr:colOff>38100</xdr:colOff>
      <xdr:row>59</xdr:row>
      <xdr:rowOff>86868</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21272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103395</xdr:rowOff>
    </xdr:from>
    <xdr:ext cx="313932"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66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1" name="直線コネクタ 820">
          <a:extLst>
            <a:ext uri="{FF2B5EF4-FFF2-40B4-BE49-F238E27FC236}">
              <a16:creationId xmlns:a16="http://schemas.microsoft.com/office/drawing/2014/main" id="{00000000-0008-0000-0700-000035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157353</xdr:rowOff>
    </xdr:from>
    <xdr:to>
      <xdr:col>107</xdr:col>
      <xdr:colOff>101600</xdr:colOff>
      <xdr:row>59</xdr:row>
      <xdr:rowOff>87503</xdr:rowOff>
    </xdr:to>
    <xdr:sp macro="" textlink="">
      <xdr:nvSpPr>
        <xdr:cNvPr id="822" name="フローチャート: 判断 821">
          <a:extLst>
            <a:ext uri="{FF2B5EF4-FFF2-40B4-BE49-F238E27FC236}">
              <a16:creationId xmlns:a16="http://schemas.microsoft.com/office/drawing/2014/main" id="{00000000-0008-0000-0700-000036030000}"/>
            </a:ext>
          </a:extLst>
        </xdr:cNvPr>
        <xdr:cNvSpPr/>
      </xdr:nvSpPr>
      <xdr:spPr>
        <a:xfrm>
          <a:off x="20383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104030</xdr:rowOff>
    </xdr:from>
    <xdr:ext cx="313932"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77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4" name="直線コネクタ 823">
          <a:extLst>
            <a:ext uri="{FF2B5EF4-FFF2-40B4-BE49-F238E27FC236}">
              <a16:creationId xmlns:a16="http://schemas.microsoft.com/office/drawing/2014/main" id="{00000000-0008-0000-0700-000038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158115</xdr:rowOff>
    </xdr:from>
    <xdr:to>
      <xdr:col>102</xdr:col>
      <xdr:colOff>165100</xdr:colOff>
      <xdr:row>59</xdr:row>
      <xdr:rowOff>88265</xdr:rowOff>
    </xdr:to>
    <xdr:sp macro="" textlink="">
      <xdr:nvSpPr>
        <xdr:cNvPr id="825" name="フローチャート: 判断 824">
          <a:extLst>
            <a:ext uri="{FF2B5EF4-FFF2-40B4-BE49-F238E27FC236}">
              <a16:creationId xmlns:a16="http://schemas.microsoft.com/office/drawing/2014/main" id="{00000000-0008-0000-0700-000039030000}"/>
            </a:ext>
          </a:extLst>
        </xdr:cNvPr>
        <xdr:cNvSpPr/>
      </xdr:nvSpPr>
      <xdr:spPr>
        <a:xfrm>
          <a:off x="19494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104792</xdr:rowOff>
    </xdr:from>
    <xdr:ext cx="313932"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388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157861</xdr:rowOff>
    </xdr:from>
    <xdr:to>
      <xdr:col>98</xdr:col>
      <xdr:colOff>38100</xdr:colOff>
      <xdr:row>59</xdr:row>
      <xdr:rowOff>88011</xdr:rowOff>
    </xdr:to>
    <xdr:sp macro="" textlink="">
      <xdr:nvSpPr>
        <xdr:cNvPr id="827" name="フローチャート: 判断 826">
          <a:extLst>
            <a:ext uri="{FF2B5EF4-FFF2-40B4-BE49-F238E27FC236}">
              <a16:creationId xmlns:a16="http://schemas.microsoft.com/office/drawing/2014/main" id="{00000000-0008-0000-0700-00003B030000}"/>
            </a:ext>
          </a:extLst>
        </xdr:cNvPr>
        <xdr:cNvSpPr/>
      </xdr:nvSpPr>
      <xdr:spPr>
        <a:xfrm>
          <a:off x="18605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104538</xdr:rowOff>
    </xdr:from>
    <xdr:ext cx="313932"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499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135399</xdr:rowOff>
    </xdr:from>
    <xdr:ext cx="249299" cy="259045"/>
    <xdr:sp macro="" textlink="">
      <xdr:nvSpPr>
        <xdr:cNvPr id="835" name="前年度繰上充用金該当値テキスト">
          <a:extLst>
            <a:ext uri="{FF2B5EF4-FFF2-40B4-BE49-F238E27FC236}">
              <a16:creationId xmlns:a16="http://schemas.microsoft.com/office/drawing/2014/main" id="{00000000-0008-0000-0700-000043030000}"/>
            </a:ext>
          </a:extLst>
        </xdr:cNvPr>
        <xdr:cNvSpPr txBox="1"/>
      </xdr:nvSpPr>
      <xdr:spPr>
        <a:xfrm>
          <a:off x="22212300" y="10079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0" name="楕円 839">
          <a:extLst>
            <a:ext uri="{FF2B5EF4-FFF2-40B4-BE49-F238E27FC236}">
              <a16:creationId xmlns:a16="http://schemas.microsoft.com/office/drawing/2014/main" id="{00000000-0008-0000-0700-000048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1" name="テキスト ボックス 840">
          <a:extLst>
            <a:ext uri="{FF2B5EF4-FFF2-40B4-BE49-F238E27FC236}">
              <a16:creationId xmlns:a16="http://schemas.microsoft.com/office/drawing/2014/main" id="{00000000-0008-0000-0700-000049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2" name="楕円 841">
          <a:extLst>
            <a:ext uri="{FF2B5EF4-FFF2-40B4-BE49-F238E27FC236}">
              <a16:creationId xmlns:a16="http://schemas.microsoft.com/office/drawing/2014/main" id="{00000000-0008-0000-0700-00004A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3" name="テキスト ボックス 842">
          <a:extLst>
            <a:ext uri="{FF2B5EF4-FFF2-40B4-BE49-F238E27FC236}">
              <a16:creationId xmlns:a16="http://schemas.microsoft.com/office/drawing/2014/main" id="{00000000-0008-0000-0700-00004B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4" name="正方形/長方形 843">
          <a:extLst>
            <a:ext uri="{FF2B5EF4-FFF2-40B4-BE49-F238E27FC236}">
              <a16:creationId xmlns:a16="http://schemas.microsoft.com/office/drawing/2014/main" id="{00000000-0008-0000-0700-00004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5" name="正方形/長方形 844">
          <a:extLst>
            <a:ext uri="{FF2B5EF4-FFF2-40B4-BE49-F238E27FC236}">
              <a16:creationId xmlns:a16="http://schemas.microsoft.com/office/drawing/2014/main" id="{00000000-0008-0000-0700-00004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6" name="テキスト ボックス 845">
          <a:extLst>
            <a:ext uri="{FF2B5EF4-FFF2-40B4-BE49-F238E27FC236}">
              <a16:creationId xmlns:a16="http://schemas.microsoft.com/office/drawing/2014/main" id="{00000000-0008-0000-0700-00004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総務費の住民１人当たりコストは、前年度と比較して９，７９４円少ない１００，３８２円となっている。</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総務費における人件費総額は前年度と比較して増加（１０９百万円）しているものの、積立金総額が減少（▲５４９百万円）していることなどが主な要因</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と考えられる。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民生費の住民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人当たりコストは、前年度と比較して１，６６３円多い１８７，８５７円となった。これは人口減に伴う住民一人当たりコストの増である。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衛生費の住民１人当たりコストは、前年度と比較して２９，９１９円多い１３１，００９円となった。普通建設事業の増（し尿処理施設建設事業１，０５７百万円）が主な要因となっている。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土木費の住民１人当たりコストは、前年度と比較して１１，９５８円多い９４，１２８円となった。普通建設事業の増（根子トンネル補修事業１２２百万円、坊沢大橋補修事業１７１百万円）が主な要因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教育費の住民１人当たりコストは、前年度と比較して１０，０１１円多い７２，１７８円となった。普通建設事業の増（鷹巣中学校大規模改造事業３４７百万円）が主な要因となっている。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秋田県北秋田市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財政調整基金については、財源不足に対応するため基金を取崩したことから、残高は６６８，６５７千円・１１．２％減少し、標準財政規模比では４．２８ポイントのマイナスとなった。</a:t>
          </a:r>
          <a:endPar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実質収支については、５５０，１３５千円の黒字であり、前年度よりも１５２，０１０千円の増、標準財政規模比も１．１６ポイント増となっている。</a:t>
          </a:r>
          <a:endPar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実質単年度収支は、積立金の減により、３年連続でマイナスとなっている。標準財政規模比でもマイナス１．９４％となった。</a:t>
          </a:r>
          <a:endPar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今後も普通交付税の合併算定替え終了等による歳入減が見込まれることから、北秋田市公共施設等総合管理計画に基づき、更なる経費削減に努める。</a:t>
          </a:r>
          <a:endPar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秋田県北秋田市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一般会計では、普通交付税の減等による財源不足を補填するため財政調整基金からの繰入を行った結果、黒字となっている。また、その他の会計においても赤字は生じていない。</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黒字決算となっている会計は、一般会計のほか国民健康保険特別会計、介護保険特別会計、水道事業会計、下水道事業特別会計、農業集落排水事業特別会計、特定地域生活排水処理事業特別会計とな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その中でも、水道事業会計においては、浄水場建設に伴う一般会計からの出資金等により、前年度に引き続き高い比率となっている。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今後は、人口減少により市税や料金収入の減少が想定されることから、更なる事務事業の見直しや施設の維持管理経費の削減等に努め、適正な財政運営、企業経営に努める。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25017578</v>
      </c>
      <c r="BO4" s="431"/>
      <c r="BP4" s="431"/>
      <c r="BQ4" s="431"/>
      <c r="BR4" s="431"/>
      <c r="BS4" s="431"/>
      <c r="BT4" s="431"/>
      <c r="BU4" s="432"/>
      <c r="BV4" s="430">
        <v>24644369</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4.0999999999999996</v>
      </c>
      <c r="CU4" s="437"/>
      <c r="CV4" s="437"/>
      <c r="CW4" s="437"/>
      <c r="CX4" s="437"/>
      <c r="CY4" s="437"/>
      <c r="CZ4" s="437"/>
      <c r="DA4" s="438"/>
      <c r="DB4" s="436">
        <v>2.9</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24316049</v>
      </c>
      <c r="BO5" s="468"/>
      <c r="BP5" s="468"/>
      <c r="BQ5" s="468"/>
      <c r="BR5" s="468"/>
      <c r="BS5" s="468"/>
      <c r="BT5" s="468"/>
      <c r="BU5" s="469"/>
      <c r="BV5" s="467">
        <v>24111045</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96.1</v>
      </c>
      <c r="CU5" s="465"/>
      <c r="CV5" s="465"/>
      <c r="CW5" s="465"/>
      <c r="CX5" s="465"/>
      <c r="CY5" s="465"/>
      <c r="CZ5" s="465"/>
      <c r="DA5" s="466"/>
      <c r="DB5" s="464">
        <v>96</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701529</v>
      </c>
      <c r="BO6" s="468"/>
      <c r="BP6" s="468"/>
      <c r="BQ6" s="468"/>
      <c r="BR6" s="468"/>
      <c r="BS6" s="468"/>
      <c r="BT6" s="468"/>
      <c r="BU6" s="469"/>
      <c r="BV6" s="467">
        <v>533324</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99</v>
      </c>
      <c r="CU6" s="505"/>
      <c r="CV6" s="505"/>
      <c r="CW6" s="505"/>
      <c r="CX6" s="505"/>
      <c r="CY6" s="505"/>
      <c r="CZ6" s="505"/>
      <c r="DA6" s="506"/>
      <c r="DB6" s="504">
        <v>99.9</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94</v>
      </c>
      <c r="AV7" s="500"/>
      <c r="AW7" s="500"/>
      <c r="AX7" s="500"/>
      <c r="AY7" s="501" t="s">
        <v>106</v>
      </c>
      <c r="AZ7" s="502"/>
      <c r="BA7" s="502"/>
      <c r="BB7" s="502"/>
      <c r="BC7" s="502"/>
      <c r="BD7" s="502"/>
      <c r="BE7" s="502"/>
      <c r="BF7" s="502"/>
      <c r="BG7" s="502"/>
      <c r="BH7" s="502"/>
      <c r="BI7" s="502"/>
      <c r="BJ7" s="502"/>
      <c r="BK7" s="502"/>
      <c r="BL7" s="502"/>
      <c r="BM7" s="503"/>
      <c r="BN7" s="467">
        <v>151394</v>
      </c>
      <c r="BO7" s="468"/>
      <c r="BP7" s="468"/>
      <c r="BQ7" s="468"/>
      <c r="BR7" s="468"/>
      <c r="BS7" s="468"/>
      <c r="BT7" s="468"/>
      <c r="BU7" s="469"/>
      <c r="BV7" s="467">
        <v>135199</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13574017</v>
      </c>
      <c r="CU7" s="468"/>
      <c r="CV7" s="468"/>
      <c r="CW7" s="468"/>
      <c r="CX7" s="468"/>
      <c r="CY7" s="468"/>
      <c r="CZ7" s="468"/>
      <c r="DA7" s="469"/>
      <c r="DB7" s="467">
        <v>13775764</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109</v>
      </c>
      <c r="AV8" s="500"/>
      <c r="AW8" s="500"/>
      <c r="AX8" s="500"/>
      <c r="AY8" s="501" t="s">
        <v>110</v>
      </c>
      <c r="AZ8" s="502"/>
      <c r="BA8" s="502"/>
      <c r="BB8" s="502"/>
      <c r="BC8" s="502"/>
      <c r="BD8" s="502"/>
      <c r="BE8" s="502"/>
      <c r="BF8" s="502"/>
      <c r="BG8" s="502"/>
      <c r="BH8" s="502"/>
      <c r="BI8" s="502"/>
      <c r="BJ8" s="502"/>
      <c r="BK8" s="502"/>
      <c r="BL8" s="502"/>
      <c r="BM8" s="503"/>
      <c r="BN8" s="467">
        <v>550135</v>
      </c>
      <c r="BO8" s="468"/>
      <c r="BP8" s="468"/>
      <c r="BQ8" s="468"/>
      <c r="BR8" s="468"/>
      <c r="BS8" s="468"/>
      <c r="BT8" s="468"/>
      <c r="BU8" s="469"/>
      <c r="BV8" s="467">
        <v>398125</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0.26</v>
      </c>
      <c r="CU8" s="508"/>
      <c r="CV8" s="508"/>
      <c r="CW8" s="508"/>
      <c r="CX8" s="508"/>
      <c r="CY8" s="508"/>
      <c r="CZ8" s="508"/>
      <c r="DA8" s="509"/>
      <c r="DB8" s="507">
        <v>0.26</v>
      </c>
      <c r="DC8" s="508"/>
      <c r="DD8" s="508"/>
      <c r="DE8" s="508"/>
      <c r="DF8" s="508"/>
      <c r="DG8" s="508"/>
      <c r="DH8" s="508"/>
      <c r="DI8" s="509"/>
      <c r="DJ8" s="186"/>
      <c r="DK8" s="186"/>
      <c r="DL8" s="186"/>
      <c r="DM8" s="186"/>
      <c r="DN8" s="186"/>
      <c r="DO8" s="186"/>
    </row>
    <row r="9" spans="1:119" ht="18.75" customHeight="1" thickBot="1" x14ac:dyDescent="0.2">
      <c r="A9" s="187"/>
      <c r="B9" s="461" t="s">
        <v>112</v>
      </c>
      <c r="C9" s="462"/>
      <c r="D9" s="462"/>
      <c r="E9" s="462"/>
      <c r="F9" s="462"/>
      <c r="G9" s="462"/>
      <c r="H9" s="462"/>
      <c r="I9" s="462"/>
      <c r="J9" s="462"/>
      <c r="K9" s="510"/>
      <c r="L9" s="511" t="s">
        <v>113</v>
      </c>
      <c r="M9" s="512"/>
      <c r="N9" s="512"/>
      <c r="O9" s="512"/>
      <c r="P9" s="512"/>
      <c r="Q9" s="513"/>
      <c r="R9" s="514">
        <v>33224</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109</v>
      </c>
      <c r="AV9" s="500"/>
      <c r="AW9" s="500"/>
      <c r="AX9" s="500"/>
      <c r="AY9" s="501" t="s">
        <v>116</v>
      </c>
      <c r="AZ9" s="502"/>
      <c r="BA9" s="502"/>
      <c r="BB9" s="502"/>
      <c r="BC9" s="502"/>
      <c r="BD9" s="502"/>
      <c r="BE9" s="502"/>
      <c r="BF9" s="502"/>
      <c r="BG9" s="502"/>
      <c r="BH9" s="502"/>
      <c r="BI9" s="502"/>
      <c r="BJ9" s="502"/>
      <c r="BK9" s="502"/>
      <c r="BL9" s="502"/>
      <c r="BM9" s="503"/>
      <c r="BN9" s="467">
        <v>152010</v>
      </c>
      <c r="BO9" s="468"/>
      <c r="BP9" s="468"/>
      <c r="BQ9" s="468"/>
      <c r="BR9" s="468"/>
      <c r="BS9" s="468"/>
      <c r="BT9" s="468"/>
      <c r="BU9" s="469"/>
      <c r="BV9" s="467">
        <v>-106550</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15.2</v>
      </c>
      <c r="CU9" s="465"/>
      <c r="CV9" s="465"/>
      <c r="CW9" s="465"/>
      <c r="CX9" s="465"/>
      <c r="CY9" s="465"/>
      <c r="CZ9" s="465"/>
      <c r="DA9" s="466"/>
      <c r="DB9" s="464">
        <v>14.3</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118</v>
      </c>
      <c r="M10" s="497"/>
      <c r="N10" s="497"/>
      <c r="O10" s="497"/>
      <c r="P10" s="497"/>
      <c r="Q10" s="498"/>
      <c r="R10" s="518">
        <v>36387</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120</v>
      </c>
      <c r="AV10" s="500"/>
      <c r="AW10" s="500"/>
      <c r="AX10" s="500"/>
      <c r="AY10" s="501" t="s">
        <v>121</v>
      </c>
      <c r="AZ10" s="502"/>
      <c r="BA10" s="502"/>
      <c r="BB10" s="502"/>
      <c r="BC10" s="502"/>
      <c r="BD10" s="502"/>
      <c r="BE10" s="502"/>
      <c r="BF10" s="502"/>
      <c r="BG10" s="502"/>
      <c r="BH10" s="502"/>
      <c r="BI10" s="502"/>
      <c r="BJ10" s="502"/>
      <c r="BK10" s="502"/>
      <c r="BL10" s="502"/>
      <c r="BM10" s="503"/>
      <c r="BN10" s="467">
        <v>688491</v>
      </c>
      <c r="BO10" s="468"/>
      <c r="BP10" s="468"/>
      <c r="BQ10" s="468"/>
      <c r="BR10" s="468"/>
      <c r="BS10" s="468"/>
      <c r="BT10" s="468"/>
      <c r="BU10" s="469"/>
      <c r="BV10" s="467">
        <v>876079</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126</v>
      </c>
      <c r="AV11" s="500"/>
      <c r="AW11" s="500"/>
      <c r="AX11" s="500"/>
      <c r="AY11" s="501" t="s">
        <v>127</v>
      </c>
      <c r="AZ11" s="502"/>
      <c r="BA11" s="502"/>
      <c r="BB11" s="502"/>
      <c r="BC11" s="502"/>
      <c r="BD11" s="502"/>
      <c r="BE11" s="502"/>
      <c r="BF11" s="502"/>
      <c r="BG11" s="502"/>
      <c r="BH11" s="502"/>
      <c r="BI11" s="502"/>
      <c r="BJ11" s="502"/>
      <c r="BK11" s="502"/>
      <c r="BL11" s="502"/>
      <c r="BM11" s="503"/>
      <c r="BN11" s="467">
        <v>253259</v>
      </c>
      <c r="BO11" s="468"/>
      <c r="BP11" s="468"/>
      <c r="BQ11" s="468"/>
      <c r="BR11" s="468"/>
      <c r="BS11" s="468"/>
      <c r="BT11" s="468"/>
      <c r="BU11" s="469"/>
      <c r="BV11" s="467">
        <v>144962</v>
      </c>
      <c r="BW11" s="468"/>
      <c r="BX11" s="468"/>
      <c r="BY11" s="468"/>
      <c r="BZ11" s="468"/>
      <c r="CA11" s="468"/>
      <c r="CB11" s="468"/>
      <c r="CC11" s="469"/>
      <c r="CD11" s="470" t="s">
        <v>128</v>
      </c>
      <c r="CE11" s="471"/>
      <c r="CF11" s="471"/>
      <c r="CG11" s="471"/>
      <c r="CH11" s="471"/>
      <c r="CI11" s="471"/>
      <c r="CJ11" s="471"/>
      <c r="CK11" s="471"/>
      <c r="CL11" s="471"/>
      <c r="CM11" s="471"/>
      <c r="CN11" s="471"/>
      <c r="CO11" s="471"/>
      <c r="CP11" s="471"/>
      <c r="CQ11" s="471"/>
      <c r="CR11" s="471"/>
      <c r="CS11" s="472"/>
      <c r="CT11" s="507" t="s">
        <v>129</v>
      </c>
      <c r="CU11" s="508"/>
      <c r="CV11" s="508"/>
      <c r="CW11" s="508"/>
      <c r="CX11" s="508"/>
      <c r="CY11" s="508"/>
      <c r="CZ11" s="508"/>
      <c r="DA11" s="509"/>
      <c r="DB11" s="507" t="s">
        <v>130</v>
      </c>
      <c r="DC11" s="508"/>
      <c r="DD11" s="508"/>
      <c r="DE11" s="508"/>
      <c r="DF11" s="508"/>
      <c r="DG11" s="508"/>
      <c r="DH11" s="508"/>
      <c r="DI11" s="509"/>
      <c r="DJ11" s="186"/>
      <c r="DK11" s="186"/>
      <c r="DL11" s="186"/>
      <c r="DM11" s="186"/>
      <c r="DN11" s="186"/>
      <c r="DO11" s="186"/>
    </row>
    <row r="12" spans="1:119" ht="18.75" customHeight="1" x14ac:dyDescent="0.15">
      <c r="A12" s="187"/>
      <c r="B12" s="527" t="s">
        <v>131</v>
      </c>
      <c r="C12" s="528"/>
      <c r="D12" s="528"/>
      <c r="E12" s="528"/>
      <c r="F12" s="528"/>
      <c r="G12" s="528"/>
      <c r="H12" s="528"/>
      <c r="I12" s="528"/>
      <c r="J12" s="528"/>
      <c r="K12" s="529"/>
      <c r="L12" s="536" t="s">
        <v>132</v>
      </c>
      <c r="M12" s="537"/>
      <c r="N12" s="537"/>
      <c r="O12" s="537"/>
      <c r="P12" s="537"/>
      <c r="Q12" s="538"/>
      <c r="R12" s="539">
        <v>31475</v>
      </c>
      <c r="S12" s="540"/>
      <c r="T12" s="540"/>
      <c r="U12" s="540"/>
      <c r="V12" s="541"/>
      <c r="W12" s="542" t="s">
        <v>1</v>
      </c>
      <c r="X12" s="500"/>
      <c r="Y12" s="500"/>
      <c r="Z12" s="500"/>
      <c r="AA12" s="500"/>
      <c r="AB12" s="543"/>
      <c r="AC12" s="544" t="s">
        <v>133</v>
      </c>
      <c r="AD12" s="545"/>
      <c r="AE12" s="545"/>
      <c r="AF12" s="545"/>
      <c r="AG12" s="546"/>
      <c r="AH12" s="544" t="s">
        <v>134</v>
      </c>
      <c r="AI12" s="545"/>
      <c r="AJ12" s="545"/>
      <c r="AK12" s="545"/>
      <c r="AL12" s="547"/>
      <c r="AM12" s="496" t="s">
        <v>135</v>
      </c>
      <c r="AN12" s="497"/>
      <c r="AO12" s="497"/>
      <c r="AP12" s="497"/>
      <c r="AQ12" s="497"/>
      <c r="AR12" s="497"/>
      <c r="AS12" s="497"/>
      <c r="AT12" s="498"/>
      <c r="AU12" s="499" t="s">
        <v>94</v>
      </c>
      <c r="AV12" s="500"/>
      <c r="AW12" s="500"/>
      <c r="AX12" s="500"/>
      <c r="AY12" s="501" t="s">
        <v>136</v>
      </c>
      <c r="AZ12" s="502"/>
      <c r="BA12" s="502"/>
      <c r="BB12" s="502"/>
      <c r="BC12" s="502"/>
      <c r="BD12" s="502"/>
      <c r="BE12" s="502"/>
      <c r="BF12" s="502"/>
      <c r="BG12" s="502"/>
      <c r="BH12" s="502"/>
      <c r="BI12" s="502"/>
      <c r="BJ12" s="502"/>
      <c r="BK12" s="502"/>
      <c r="BL12" s="502"/>
      <c r="BM12" s="503"/>
      <c r="BN12" s="467">
        <v>1357148</v>
      </c>
      <c r="BO12" s="468"/>
      <c r="BP12" s="468"/>
      <c r="BQ12" s="468"/>
      <c r="BR12" s="468"/>
      <c r="BS12" s="468"/>
      <c r="BT12" s="468"/>
      <c r="BU12" s="469"/>
      <c r="BV12" s="467">
        <v>1459789</v>
      </c>
      <c r="BW12" s="468"/>
      <c r="BX12" s="468"/>
      <c r="BY12" s="468"/>
      <c r="BZ12" s="468"/>
      <c r="CA12" s="468"/>
      <c r="CB12" s="468"/>
      <c r="CC12" s="469"/>
      <c r="CD12" s="470" t="s">
        <v>137</v>
      </c>
      <c r="CE12" s="471"/>
      <c r="CF12" s="471"/>
      <c r="CG12" s="471"/>
      <c r="CH12" s="471"/>
      <c r="CI12" s="471"/>
      <c r="CJ12" s="471"/>
      <c r="CK12" s="471"/>
      <c r="CL12" s="471"/>
      <c r="CM12" s="471"/>
      <c r="CN12" s="471"/>
      <c r="CO12" s="471"/>
      <c r="CP12" s="471"/>
      <c r="CQ12" s="471"/>
      <c r="CR12" s="471"/>
      <c r="CS12" s="472"/>
      <c r="CT12" s="507" t="s">
        <v>129</v>
      </c>
      <c r="CU12" s="508"/>
      <c r="CV12" s="508"/>
      <c r="CW12" s="508"/>
      <c r="CX12" s="508"/>
      <c r="CY12" s="508"/>
      <c r="CZ12" s="508"/>
      <c r="DA12" s="509"/>
      <c r="DB12" s="507" t="s">
        <v>138</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139</v>
      </c>
      <c r="N13" s="559"/>
      <c r="O13" s="559"/>
      <c r="P13" s="559"/>
      <c r="Q13" s="560"/>
      <c r="R13" s="551">
        <v>31306</v>
      </c>
      <c r="S13" s="552"/>
      <c r="T13" s="552"/>
      <c r="U13" s="552"/>
      <c r="V13" s="553"/>
      <c r="W13" s="483" t="s">
        <v>140</v>
      </c>
      <c r="X13" s="484"/>
      <c r="Y13" s="484"/>
      <c r="Z13" s="484"/>
      <c r="AA13" s="484"/>
      <c r="AB13" s="474"/>
      <c r="AC13" s="518">
        <v>1770</v>
      </c>
      <c r="AD13" s="519"/>
      <c r="AE13" s="519"/>
      <c r="AF13" s="519"/>
      <c r="AG13" s="561"/>
      <c r="AH13" s="518">
        <v>2046</v>
      </c>
      <c r="AI13" s="519"/>
      <c r="AJ13" s="519"/>
      <c r="AK13" s="519"/>
      <c r="AL13" s="520"/>
      <c r="AM13" s="496" t="s">
        <v>141</v>
      </c>
      <c r="AN13" s="497"/>
      <c r="AO13" s="497"/>
      <c r="AP13" s="497"/>
      <c r="AQ13" s="497"/>
      <c r="AR13" s="497"/>
      <c r="AS13" s="497"/>
      <c r="AT13" s="498"/>
      <c r="AU13" s="499" t="s">
        <v>142</v>
      </c>
      <c r="AV13" s="500"/>
      <c r="AW13" s="500"/>
      <c r="AX13" s="500"/>
      <c r="AY13" s="501" t="s">
        <v>143</v>
      </c>
      <c r="AZ13" s="502"/>
      <c r="BA13" s="502"/>
      <c r="BB13" s="502"/>
      <c r="BC13" s="502"/>
      <c r="BD13" s="502"/>
      <c r="BE13" s="502"/>
      <c r="BF13" s="502"/>
      <c r="BG13" s="502"/>
      <c r="BH13" s="502"/>
      <c r="BI13" s="502"/>
      <c r="BJ13" s="502"/>
      <c r="BK13" s="502"/>
      <c r="BL13" s="502"/>
      <c r="BM13" s="503"/>
      <c r="BN13" s="467">
        <v>-263388</v>
      </c>
      <c r="BO13" s="468"/>
      <c r="BP13" s="468"/>
      <c r="BQ13" s="468"/>
      <c r="BR13" s="468"/>
      <c r="BS13" s="468"/>
      <c r="BT13" s="468"/>
      <c r="BU13" s="469"/>
      <c r="BV13" s="467">
        <v>-545298</v>
      </c>
      <c r="BW13" s="468"/>
      <c r="BX13" s="468"/>
      <c r="BY13" s="468"/>
      <c r="BZ13" s="468"/>
      <c r="CA13" s="468"/>
      <c r="CB13" s="468"/>
      <c r="CC13" s="469"/>
      <c r="CD13" s="470" t="s">
        <v>144</v>
      </c>
      <c r="CE13" s="471"/>
      <c r="CF13" s="471"/>
      <c r="CG13" s="471"/>
      <c r="CH13" s="471"/>
      <c r="CI13" s="471"/>
      <c r="CJ13" s="471"/>
      <c r="CK13" s="471"/>
      <c r="CL13" s="471"/>
      <c r="CM13" s="471"/>
      <c r="CN13" s="471"/>
      <c r="CO13" s="471"/>
      <c r="CP13" s="471"/>
      <c r="CQ13" s="471"/>
      <c r="CR13" s="471"/>
      <c r="CS13" s="472"/>
      <c r="CT13" s="464">
        <v>10.9</v>
      </c>
      <c r="CU13" s="465"/>
      <c r="CV13" s="465"/>
      <c r="CW13" s="465"/>
      <c r="CX13" s="465"/>
      <c r="CY13" s="465"/>
      <c r="CZ13" s="465"/>
      <c r="DA13" s="466"/>
      <c r="DB13" s="464">
        <v>10.9</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145</v>
      </c>
      <c r="M14" s="549"/>
      <c r="N14" s="549"/>
      <c r="O14" s="549"/>
      <c r="P14" s="549"/>
      <c r="Q14" s="550"/>
      <c r="R14" s="551">
        <v>32216</v>
      </c>
      <c r="S14" s="552"/>
      <c r="T14" s="552"/>
      <c r="U14" s="552"/>
      <c r="V14" s="553"/>
      <c r="W14" s="457"/>
      <c r="X14" s="458"/>
      <c r="Y14" s="458"/>
      <c r="Z14" s="458"/>
      <c r="AA14" s="458"/>
      <c r="AB14" s="447"/>
      <c r="AC14" s="554">
        <v>11.6</v>
      </c>
      <c r="AD14" s="555"/>
      <c r="AE14" s="555"/>
      <c r="AF14" s="555"/>
      <c r="AG14" s="556"/>
      <c r="AH14" s="554">
        <v>12.5</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146</v>
      </c>
      <c r="CE14" s="563"/>
      <c r="CF14" s="563"/>
      <c r="CG14" s="563"/>
      <c r="CH14" s="563"/>
      <c r="CI14" s="563"/>
      <c r="CJ14" s="563"/>
      <c r="CK14" s="563"/>
      <c r="CL14" s="563"/>
      <c r="CM14" s="563"/>
      <c r="CN14" s="563"/>
      <c r="CO14" s="563"/>
      <c r="CP14" s="563"/>
      <c r="CQ14" s="563"/>
      <c r="CR14" s="563"/>
      <c r="CS14" s="564"/>
      <c r="CT14" s="565">
        <v>74.2</v>
      </c>
      <c r="CU14" s="566"/>
      <c r="CV14" s="566"/>
      <c r="CW14" s="566"/>
      <c r="CX14" s="566"/>
      <c r="CY14" s="566"/>
      <c r="CZ14" s="566"/>
      <c r="DA14" s="567"/>
      <c r="DB14" s="565">
        <v>58.5</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139</v>
      </c>
      <c r="N15" s="559"/>
      <c r="O15" s="559"/>
      <c r="P15" s="559"/>
      <c r="Q15" s="560"/>
      <c r="R15" s="551">
        <v>32054</v>
      </c>
      <c r="S15" s="552"/>
      <c r="T15" s="552"/>
      <c r="U15" s="552"/>
      <c r="V15" s="553"/>
      <c r="W15" s="483" t="s">
        <v>147</v>
      </c>
      <c r="X15" s="484"/>
      <c r="Y15" s="484"/>
      <c r="Z15" s="484"/>
      <c r="AA15" s="484"/>
      <c r="AB15" s="474"/>
      <c r="AC15" s="518">
        <v>4217</v>
      </c>
      <c r="AD15" s="519"/>
      <c r="AE15" s="519"/>
      <c r="AF15" s="519"/>
      <c r="AG15" s="561"/>
      <c r="AH15" s="518">
        <v>4582</v>
      </c>
      <c r="AI15" s="519"/>
      <c r="AJ15" s="519"/>
      <c r="AK15" s="519"/>
      <c r="AL15" s="520"/>
      <c r="AM15" s="496"/>
      <c r="AN15" s="497"/>
      <c r="AO15" s="497"/>
      <c r="AP15" s="497"/>
      <c r="AQ15" s="497"/>
      <c r="AR15" s="497"/>
      <c r="AS15" s="497"/>
      <c r="AT15" s="498"/>
      <c r="AU15" s="499"/>
      <c r="AV15" s="500"/>
      <c r="AW15" s="500"/>
      <c r="AX15" s="500"/>
      <c r="AY15" s="427" t="s">
        <v>148</v>
      </c>
      <c r="AZ15" s="428"/>
      <c r="BA15" s="428"/>
      <c r="BB15" s="428"/>
      <c r="BC15" s="428"/>
      <c r="BD15" s="428"/>
      <c r="BE15" s="428"/>
      <c r="BF15" s="428"/>
      <c r="BG15" s="428"/>
      <c r="BH15" s="428"/>
      <c r="BI15" s="428"/>
      <c r="BJ15" s="428"/>
      <c r="BK15" s="428"/>
      <c r="BL15" s="428"/>
      <c r="BM15" s="429"/>
      <c r="BN15" s="430">
        <v>3196959</v>
      </c>
      <c r="BO15" s="431"/>
      <c r="BP15" s="431"/>
      <c r="BQ15" s="431"/>
      <c r="BR15" s="431"/>
      <c r="BS15" s="431"/>
      <c r="BT15" s="431"/>
      <c r="BU15" s="432"/>
      <c r="BV15" s="430">
        <v>3176451</v>
      </c>
      <c r="BW15" s="431"/>
      <c r="BX15" s="431"/>
      <c r="BY15" s="431"/>
      <c r="BZ15" s="431"/>
      <c r="CA15" s="431"/>
      <c r="CB15" s="431"/>
      <c r="CC15" s="432"/>
      <c r="CD15" s="568" t="s">
        <v>149</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150</v>
      </c>
      <c r="M16" s="579"/>
      <c r="N16" s="579"/>
      <c r="O16" s="579"/>
      <c r="P16" s="579"/>
      <c r="Q16" s="580"/>
      <c r="R16" s="571" t="s">
        <v>151</v>
      </c>
      <c r="S16" s="572"/>
      <c r="T16" s="572"/>
      <c r="U16" s="572"/>
      <c r="V16" s="573"/>
      <c r="W16" s="457"/>
      <c r="X16" s="458"/>
      <c r="Y16" s="458"/>
      <c r="Z16" s="458"/>
      <c r="AA16" s="458"/>
      <c r="AB16" s="447"/>
      <c r="AC16" s="554">
        <v>27.6</v>
      </c>
      <c r="AD16" s="555"/>
      <c r="AE16" s="555"/>
      <c r="AF16" s="555"/>
      <c r="AG16" s="556"/>
      <c r="AH16" s="554">
        <v>27.9</v>
      </c>
      <c r="AI16" s="555"/>
      <c r="AJ16" s="555"/>
      <c r="AK16" s="555"/>
      <c r="AL16" s="557"/>
      <c r="AM16" s="496"/>
      <c r="AN16" s="497"/>
      <c r="AO16" s="497"/>
      <c r="AP16" s="497"/>
      <c r="AQ16" s="497"/>
      <c r="AR16" s="497"/>
      <c r="AS16" s="497"/>
      <c r="AT16" s="498"/>
      <c r="AU16" s="499"/>
      <c r="AV16" s="500"/>
      <c r="AW16" s="500"/>
      <c r="AX16" s="500"/>
      <c r="AY16" s="501" t="s">
        <v>152</v>
      </c>
      <c r="AZ16" s="502"/>
      <c r="BA16" s="502"/>
      <c r="BB16" s="502"/>
      <c r="BC16" s="502"/>
      <c r="BD16" s="502"/>
      <c r="BE16" s="502"/>
      <c r="BF16" s="502"/>
      <c r="BG16" s="502"/>
      <c r="BH16" s="502"/>
      <c r="BI16" s="502"/>
      <c r="BJ16" s="502"/>
      <c r="BK16" s="502"/>
      <c r="BL16" s="502"/>
      <c r="BM16" s="503"/>
      <c r="BN16" s="467">
        <v>12269326</v>
      </c>
      <c r="BO16" s="468"/>
      <c r="BP16" s="468"/>
      <c r="BQ16" s="468"/>
      <c r="BR16" s="468"/>
      <c r="BS16" s="468"/>
      <c r="BT16" s="468"/>
      <c r="BU16" s="469"/>
      <c r="BV16" s="467">
        <v>12145132</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153</v>
      </c>
      <c r="N17" s="575"/>
      <c r="O17" s="575"/>
      <c r="P17" s="575"/>
      <c r="Q17" s="576"/>
      <c r="R17" s="571" t="s">
        <v>154</v>
      </c>
      <c r="S17" s="572"/>
      <c r="T17" s="572"/>
      <c r="U17" s="572"/>
      <c r="V17" s="573"/>
      <c r="W17" s="483" t="s">
        <v>155</v>
      </c>
      <c r="X17" s="484"/>
      <c r="Y17" s="484"/>
      <c r="Z17" s="484"/>
      <c r="AA17" s="484"/>
      <c r="AB17" s="474"/>
      <c r="AC17" s="518">
        <v>9279</v>
      </c>
      <c r="AD17" s="519"/>
      <c r="AE17" s="519"/>
      <c r="AF17" s="519"/>
      <c r="AG17" s="561"/>
      <c r="AH17" s="518">
        <v>9772</v>
      </c>
      <c r="AI17" s="519"/>
      <c r="AJ17" s="519"/>
      <c r="AK17" s="519"/>
      <c r="AL17" s="520"/>
      <c r="AM17" s="496"/>
      <c r="AN17" s="497"/>
      <c r="AO17" s="497"/>
      <c r="AP17" s="497"/>
      <c r="AQ17" s="497"/>
      <c r="AR17" s="497"/>
      <c r="AS17" s="497"/>
      <c r="AT17" s="498"/>
      <c r="AU17" s="499"/>
      <c r="AV17" s="500"/>
      <c r="AW17" s="500"/>
      <c r="AX17" s="500"/>
      <c r="AY17" s="501" t="s">
        <v>156</v>
      </c>
      <c r="AZ17" s="502"/>
      <c r="BA17" s="502"/>
      <c r="BB17" s="502"/>
      <c r="BC17" s="502"/>
      <c r="BD17" s="502"/>
      <c r="BE17" s="502"/>
      <c r="BF17" s="502"/>
      <c r="BG17" s="502"/>
      <c r="BH17" s="502"/>
      <c r="BI17" s="502"/>
      <c r="BJ17" s="502"/>
      <c r="BK17" s="502"/>
      <c r="BL17" s="502"/>
      <c r="BM17" s="503"/>
      <c r="BN17" s="467">
        <v>4007545</v>
      </c>
      <c r="BO17" s="468"/>
      <c r="BP17" s="468"/>
      <c r="BQ17" s="468"/>
      <c r="BR17" s="468"/>
      <c r="BS17" s="468"/>
      <c r="BT17" s="468"/>
      <c r="BU17" s="469"/>
      <c r="BV17" s="467">
        <v>3984241</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157</v>
      </c>
      <c r="C18" s="510"/>
      <c r="D18" s="510"/>
      <c r="E18" s="582"/>
      <c r="F18" s="582"/>
      <c r="G18" s="582"/>
      <c r="H18" s="582"/>
      <c r="I18" s="582"/>
      <c r="J18" s="582"/>
      <c r="K18" s="582"/>
      <c r="L18" s="583">
        <v>1152.76</v>
      </c>
      <c r="M18" s="583"/>
      <c r="N18" s="583"/>
      <c r="O18" s="583"/>
      <c r="P18" s="583"/>
      <c r="Q18" s="583"/>
      <c r="R18" s="584"/>
      <c r="S18" s="584"/>
      <c r="T18" s="584"/>
      <c r="U18" s="584"/>
      <c r="V18" s="585"/>
      <c r="W18" s="485"/>
      <c r="X18" s="486"/>
      <c r="Y18" s="486"/>
      <c r="Z18" s="486"/>
      <c r="AA18" s="486"/>
      <c r="AB18" s="477"/>
      <c r="AC18" s="586">
        <v>60.8</v>
      </c>
      <c r="AD18" s="587"/>
      <c r="AE18" s="587"/>
      <c r="AF18" s="587"/>
      <c r="AG18" s="588"/>
      <c r="AH18" s="586">
        <v>59.6</v>
      </c>
      <c r="AI18" s="587"/>
      <c r="AJ18" s="587"/>
      <c r="AK18" s="587"/>
      <c r="AL18" s="589"/>
      <c r="AM18" s="496"/>
      <c r="AN18" s="497"/>
      <c r="AO18" s="497"/>
      <c r="AP18" s="497"/>
      <c r="AQ18" s="497"/>
      <c r="AR18" s="497"/>
      <c r="AS18" s="497"/>
      <c r="AT18" s="498"/>
      <c r="AU18" s="499"/>
      <c r="AV18" s="500"/>
      <c r="AW18" s="500"/>
      <c r="AX18" s="500"/>
      <c r="AY18" s="501" t="s">
        <v>158</v>
      </c>
      <c r="AZ18" s="502"/>
      <c r="BA18" s="502"/>
      <c r="BB18" s="502"/>
      <c r="BC18" s="502"/>
      <c r="BD18" s="502"/>
      <c r="BE18" s="502"/>
      <c r="BF18" s="502"/>
      <c r="BG18" s="502"/>
      <c r="BH18" s="502"/>
      <c r="BI18" s="502"/>
      <c r="BJ18" s="502"/>
      <c r="BK18" s="502"/>
      <c r="BL18" s="502"/>
      <c r="BM18" s="503"/>
      <c r="BN18" s="467">
        <v>13330091</v>
      </c>
      <c r="BO18" s="468"/>
      <c r="BP18" s="468"/>
      <c r="BQ18" s="468"/>
      <c r="BR18" s="468"/>
      <c r="BS18" s="468"/>
      <c r="BT18" s="468"/>
      <c r="BU18" s="469"/>
      <c r="BV18" s="467">
        <v>13559951</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159</v>
      </c>
      <c r="C19" s="510"/>
      <c r="D19" s="510"/>
      <c r="E19" s="582"/>
      <c r="F19" s="582"/>
      <c r="G19" s="582"/>
      <c r="H19" s="582"/>
      <c r="I19" s="582"/>
      <c r="J19" s="582"/>
      <c r="K19" s="582"/>
      <c r="L19" s="590">
        <v>29</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160</v>
      </c>
      <c r="AZ19" s="502"/>
      <c r="BA19" s="502"/>
      <c r="BB19" s="502"/>
      <c r="BC19" s="502"/>
      <c r="BD19" s="502"/>
      <c r="BE19" s="502"/>
      <c r="BF19" s="502"/>
      <c r="BG19" s="502"/>
      <c r="BH19" s="502"/>
      <c r="BI19" s="502"/>
      <c r="BJ19" s="502"/>
      <c r="BK19" s="502"/>
      <c r="BL19" s="502"/>
      <c r="BM19" s="503"/>
      <c r="BN19" s="467">
        <v>17615817</v>
      </c>
      <c r="BO19" s="468"/>
      <c r="BP19" s="468"/>
      <c r="BQ19" s="468"/>
      <c r="BR19" s="468"/>
      <c r="BS19" s="468"/>
      <c r="BT19" s="468"/>
      <c r="BU19" s="469"/>
      <c r="BV19" s="467">
        <v>18027452</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161</v>
      </c>
      <c r="C20" s="510"/>
      <c r="D20" s="510"/>
      <c r="E20" s="582"/>
      <c r="F20" s="582"/>
      <c r="G20" s="582"/>
      <c r="H20" s="582"/>
      <c r="I20" s="582"/>
      <c r="J20" s="582"/>
      <c r="K20" s="582"/>
      <c r="L20" s="590">
        <v>12222</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162</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163</v>
      </c>
      <c r="C22" s="605"/>
      <c r="D22" s="606"/>
      <c r="E22" s="479" t="s">
        <v>1</v>
      </c>
      <c r="F22" s="484"/>
      <c r="G22" s="484"/>
      <c r="H22" s="484"/>
      <c r="I22" s="484"/>
      <c r="J22" s="484"/>
      <c r="K22" s="474"/>
      <c r="L22" s="479" t="s">
        <v>164</v>
      </c>
      <c r="M22" s="484"/>
      <c r="N22" s="484"/>
      <c r="O22" s="484"/>
      <c r="P22" s="474"/>
      <c r="Q22" s="613" t="s">
        <v>165</v>
      </c>
      <c r="R22" s="614"/>
      <c r="S22" s="614"/>
      <c r="T22" s="614"/>
      <c r="U22" s="614"/>
      <c r="V22" s="615"/>
      <c r="W22" s="619" t="s">
        <v>166</v>
      </c>
      <c r="X22" s="605"/>
      <c r="Y22" s="606"/>
      <c r="Z22" s="479" t="s">
        <v>1</v>
      </c>
      <c r="AA22" s="484"/>
      <c r="AB22" s="484"/>
      <c r="AC22" s="484"/>
      <c r="AD22" s="484"/>
      <c r="AE22" s="484"/>
      <c r="AF22" s="484"/>
      <c r="AG22" s="474"/>
      <c r="AH22" s="632" t="s">
        <v>167</v>
      </c>
      <c r="AI22" s="484"/>
      <c r="AJ22" s="484"/>
      <c r="AK22" s="484"/>
      <c r="AL22" s="474"/>
      <c r="AM22" s="632" t="s">
        <v>168</v>
      </c>
      <c r="AN22" s="633"/>
      <c r="AO22" s="633"/>
      <c r="AP22" s="633"/>
      <c r="AQ22" s="633"/>
      <c r="AR22" s="634"/>
      <c r="AS22" s="613" t="s">
        <v>165</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169</v>
      </c>
      <c r="AZ23" s="428"/>
      <c r="BA23" s="428"/>
      <c r="BB23" s="428"/>
      <c r="BC23" s="428"/>
      <c r="BD23" s="428"/>
      <c r="BE23" s="428"/>
      <c r="BF23" s="428"/>
      <c r="BG23" s="428"/>
      <c r="BH23" s="428"/>
      <c r="BI23" s="428"/>
      <c r="BJ23" s="428"/>
      <c r="BK23" s="428"/>
      <c r="BL23" s="428"/>
      <c r="BM23" s="429"/>
      <c r="BN23" s="467">
        <v>26254983</v>
      </c>
      <c r="BO23" s="468"/>
      <c r="BP23" s="468"/>
      <c r="BQ23" s="468"/>
      <c r="BR23" s="468"/>
      <c r="BS23" s="468"/>
      <c r="BT23" s="468"/>
      <c r="BU23" s="469"/>
      <c r="BV23" s="467">
        <v>25703079</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170</v>
      </c>
      <c r="F24" s="497"/>
      <c r="G24" s="497"/>
      <c r="H24" s="497"/>
      <c r="I24" s="497"/>
      <c r="J24" s="497"/>
      <c r="K24" s="498"/>
      <c r="L24" s="518">
        <v>1</v>
      </c>
      <c r="M24" s="519"/>
      <c r="N24" s="519"/>
      <c r="O24" s="519"/>
      <c r="P24" s="561"/>
      <c r="Q24" s="518">
        <v>8470</v>
      </c>
      <c r="R24" s="519"/>
      <c r="S24" s="519"/>
      <c r="T24" s="519"/>
      <c r="U24" s="519"/>
      <c r="V24" s="561"/>
      <c r="W24" s="620"/>
      <c r="X24" s="608"/>
      <c r="Y24" s="609"/>
      <c r="Z24" s="517" t="s">
        <v>171</v>
      </c>
      <c r="AA24" s="497"/>
      <c r="AB24" s="497"/>
      <c r="AC24" s="497"/>
      <c r="AD24" s="497"/>
      <c r="AE24" s="497"/>
      <c r="AF24" s="497"/>
      <c r="AG24" s="498"/>
      <c r="AH24" s="518">
        <v>414</v>
      </c>
      <c r="AI24" s="519"/>
      <c r="AJ24" s="519"/>
      <c r="AK24" s="519"/>
      <c r="AL24" s="561"/>
      <c r="AM24" s="518">
        <v>1270152</v>
      </c>
      <c r="AN24" s="519"/>
      <c r="AO24" s="519"/>
      <c r="AP24" s="519"/>
      <c r="AQ24" s="519"/>
      <c r="AR24" s="561"/>
      <c r="AS24" s="518">
        <v>3068</v>
      </c>
      <c r="AT24" s="519"/>
      <c r="AU24" s="519"/>
      <c r="AV24" s="519"/>
      <c r="AW24" s="519"/>
      <c r="AX24" s="520"/>
      <c r="AY24" s="640" t="s">
        <v>172</v>
      </c>
      <c r="AZ24" s="641"/>
      <c r="BA24" s="641"/>
      <c r="BB24" s="641"/>
      <c r="BC24" s="641"/>
      <c r="BD24" s="641"/>
      <c r="BE24" s="641"/>
      <c r="BF24" s="641"/>
      <c r="BG24" s="641"/>
      <c r="BH24" s="641"/>
      <c r="BI24" s="641"/>
      <c r="BJ24" s="641"/>
      <c r="BK24" s="641"/>
      <c r="BL24" s="641"/>
      <c r="BM24" s="642"/>
      <c r="BN24" s="467">
        <v>21461719</v>
      </c>
      <c r="BO24" s="468"/>
      <c r="BP24" s="468"/>
      <c r="BQ24" s="468"/>
      <c r="BR24" s="468"/>
      <c r="BS24" s="468"/>
      <c r="BT24" s="468"/>
      <c r="BU24" s="469"/>
      <c r="BV24" s="467">
        <v>20382913</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173</v>
      </c>
      <c r="F25" s="497"/>
      <c r="G25" s="497"/>
      <c r="H25" s="497"/>
      <c r="I25" s="497"/>
      <c r="J25" s="497"/>
      <c r="K25" s="498"/>
      <c r="L25" s="518">
        <v>2</v>
      </c>
      <c r="M25" s="519"/>
      <c r="N25" s="519"/>
      <c r="O25" s="519"/>
      <c r="P25" s="561"/>
      <c r="Q25" s="518">
        <v>6240</v>
      </c>
      <c r="R25" s="519"/>
      <c r="S25" s="519"/>
      <c r="T25" s="519"/>
      <c r="U25" s="519"/>
      <c r="V25" s="561"/>
      <c r="W25" s="620"/>
      <c r="X25" s="608"/>
      <c r="Y25" s="609"/>
      <c r="Z25" s="517" t="s">
        <v>174</v>
      </c>
      <c r="AA25" s="497"/>
      <c r="AB25" s="497"/>
      <c r="AC25" s="497"/>
      <c r="AD25" s="497"/>
      <c r="AE25" s="497"/>
      <c r="AF25" s="497"/>
      <c r="AG25" s="498"/>
      <c r="AH25" s="518">
        <v>94</v>
      </c>
      <c r="AI25" s="519"/>
      <c r="AJ25" s="519"/>
      <c r="AK25" s="519"/>
      <c r="AL25" s="561"/>
      <c r="AM25" s="518">
        <v>263858</v>
      </c>
      <c r="AN25" s="519"/>
      <c r="AO25" s="519"/>
      <c r="AP25" s="519"/>
      <c r="AQ25" s="519"/>
      <c r="AR25" s="561"/>
      <c r="AS25" s="518">
        <v>2807</v>
      </c>
      <c r="AT25" s="519"/>
      <c r="AU25" s="519"/>
      <c r="AV25" s="519"/>
      <c r="AW25" s="519"/>
      <c r="AX25" s="520"/>
      <c r="AY25" s="427" t="s">
        <v>175</v>
      </c>
      <c r="AZ25" s="428"/>
      <c r="BA25" s="428"/>
      <c r="BB25" s="428"/>
      <c r="BC25" s="428"/>
      <c r="BD25" s="428"/>
      <c r="BE25" s="428"/>
      <c r="BF25" s="428"/>
      <c r="BG25" s="428"/>
      <c r="BH25" s="428"/>
      <c r="BI25" s="428"/>
      <c r="BJ25" s="428"/>
      <c r="BK25" s="428"/>
      <c r="BL25" s="428"/>
      <c r="BM25" s="429"/>
      <c r="BN25" s="430">
        <v>8498053</v>
      </c>
      <c r="BO25" s="431"/>
      <c r="BP25" s="431"/>
      <c r="BQ25" s="431"/>
      <c r="BR25" s="431"/>
      <c r="BS25" s="431"/>
      <c r="BT25" s="431"/>
      <c r="BU25" s="432"/>
      <c r="BV25" s="430">
        <v>9863748</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176</v>
      </c>
      <c r="F26" s="497"/>
      <c r="G26" s="497"/>
      <c r="H26" s="497"/>
      <c r="I26" s="497"/>
      <c r="J26" s="497"/>
      <c r="K26" s="498"/>
      <c r="L26" s="518">
        <v>1</v>
      </c>
      <c r="M26" s="519"/>
      <c r="N26" s="519"/>
      <c r="O26" s="519"/>
      <c r="P26" s="561"/>
      <c r="Q26" s="518">
        <v>5520</v>
      </c>
      <c r="R26" s="519"/>
      <c r="S26" s="519"/>
      <c r="T26" s="519"/>
      <c r="U26" s="519"/>
      <c r="V26" s="561"/>
      <c r="W26" s="620"/>
      <c r="X26" s="608"/>
      <c r="Y26" s="609"/>
      <c r="Z26" s="517" t="s">
        <v>177</v>
      </c>
      <c r="AA26" s="630"/>
      <c r="AB26" s="630"/>
      <c r="AC26" s="630"/>
      <c r="AD26" s="630"/>
      <c r="AE26" s="630"/>
      <c r="AF26" s="630"/>
      <c r="AG26" s="631"/>
      <c r="AH26" s="518">
        <v>10</v>
      </c>
      <c r="AI26" s="519"/>
      <c r="AJ26" s="519"/>
      <c r="AK26" s="519"/>
      <c r="AL26" s="561"/>
      <c r="AM26" s="518">
        <v>32230</v>
      </c>
      <c r="AN26" s="519"/>
      <c r="AO26" s="519"/>
      <c r="AP26" s="519"/>
      <c r="AQ26" s="519"/>
      <c r="AR26" s="561"/>
      <c r="AS26" s="518">
        <v>3223</v>
      </c>
      <c r="AT26" s="519"/>
      <c r="AU26" s="519"/>
      <c r="AV26" s="519"/>
      <c r="AW26" s="519"/>
      <c r="AX26" s="520"/>
      <c r="AY26" s="470" t="s">
        <v>178</v>
      </c>
      <c r="AZ26" s="471"/>
      <c r="BA26" s="471"/>
      <c r="BB26" s="471"/>
      <c r="BC26" s="471"/>
      <c r="BD26" s="471"/>
      <c r="BE26" s="471"/>
      <c r="BF26" s="471"/>
      <c r="BG26" s="471"/>
      <c r="BH26" s="471"/>
      <c r="BI26" s="471"/>
      <c r="BJ26" s="471"/>
      <c r="BK26" s="471"/>
      <c r="BL26" s="471"/>
      <c r="BM26" s="472"/>
      <c r="BN26" s="467" t="s">
        <v>179</v>
      </c>
      <c r="BO26" s="468"/>
      <c r="BP26" s="468"/>
      <c r="BQ26" s="468"/>
      <c r="BR26" s="468"/>
      <c r="BS26" s="468"/>
      <c r="BT26" s="468"/>
      <c r="BU26" s="469"/>
      <c r="BV26" s="467" t="s">
        <v>180</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181</v>
      </c>
      <c r="F27" s="497"/>
      <c r="G27" s="497"/>
      <c r="H27" s="497"/>
      <c r="I27" s="497"/>
      <c r="J27" s="497"/>
      <c r="K27" s="498"/>
      <c r="L27" s="518">
        <v>1</v>
      </c>
      <c r="M27" s="519"/>
      <c r="N27" s="519"/>
      <c r="O27" s="519"/>
      <c r="P27" s="561"/>
      <c r="Q27" s="518">
        <v>3560</v>
      </c>
      <c r="R27" s="519"/>
      <c r="S27" s="519"/>
      <c r="T27" s="519"/>
      <c r="U27" s="519"/>
      <c r="V27" s="561"/>
      <c r="W27" s="620"/>
      <c r="X27" s="608"/>
      <c r="Y27" s="609"/>
      <c r="Z27" s="517" t="s">
        <v>182</v>
      </c>
      <c r="AA27" s="497"/>
      <c r="AB27" s="497"/>
      <c r="AC27" s="497"/>
      <c r="AD27" s="497"/>
      <c r="AE27" s="497"/>
      <c r="AF27" s="497"/>
      <c r="AG27" s="498"/>
      <c r="AH27" s="518" t="s">
        <v>180</v>
      </c>
      <c r="AI27" s="519"/>
      <c r="AJ27" s="519"/>
      <c r="AK27" s="519"/>
      <c r="AL27" s="561"/>
      <c r="AM27" s="518" t="s">
        <v>130</v>
      </c>
      <c r="AN27" s="519"/>
      <c r="AO27" s="519"/>
      <c r="AP27" s="519"/>
      <c r="AQ27" s="519"/>
      <c r="AR27" s="561"/>
      <c r="AS27" s="518" t="s">
        <v>180</v>
      </c>
      <c r="AT27" s="519"/>
      <c r="AU27" s="519"/>
      <c r="AV27" s="519"/>
      <c r="AW27" s="519"/>
      <c r="AX27" s="520"/>
      <c r="AY27" s="562" t="s">
        <v>183</v>
      </c>
      <c r="AZ27" s="563"/>
      <c r="BA27" s="563"/>
      <c r="BB27" s="563"/>
      <c r="BC27" s="563"/>
      <c r="BD27" s="563"/>
      <c r="BE27" s="563"/>
      <c r="BF27" s="563"/>
      <c r="BG27" s="563"/>
      <c r="BH27" s="563"/>
      <c r="BI27" s="563"/>
      <c r="BJ27" s="563"/>
      <c r="BK27" s="563"/>
      <c r="BL27" s="563"/>
      <c r="BM27" s="564"/>
      <c r="BN27" s="643">
        <v>489845</v>
      </c>
      <c r="BO27" s="644"/>
      <c r="BP27" s="644"/>
      <c r="BQ27" s="644"/>
      <c r="BR27" s="644"/>
      <c r="BS27" s="644"/>
      <c r="BT27" s="644"/>
      <c r="BU27" s="645"/>
      <c r="BV27" s="643">
        <v>489738</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184</v>
      </c>
      <c r="F28" s="497"/>
      <c r="G28" s="497"/>
      <c r="H28" s="497"/>
      <c r="I28" s="497"/>
      <c r="J28" s="497"/>
      <c r="K28" s="498"/>
      <c r="L28" s="518">
        <v>1</v>
      </c>
      <c r="M28" s="519"/>
      <c r="N28" s="519"/>
      <c r="O28" s="519"/>
      <c r="P28" s="561"/>
      <c r="Q28" s="518">
        <v>3200</v>
      </c>
      <c r="R28" s="519"/>
      <c r="S28" s="519"/>
      <c r="T28" s="519"/>
      <c r="U28" s="519"/>
      <c r="V28" s="561"/>
      <c r="W28" s="620"/>
      <c r="X28" s="608"/>
      <c r="Y28" s="609"/>
      <c r="Z28" s="517" t="s">
        <v>185</v>
      </c>
      <c r="AA28" s="497"/>
      <c r="AB28" s="497"/>
      <c r="AC28" s="497"/>
      <c r="AD28" s="497"/>
      <c r="AE28" s="497"/>
      <c r="AF28" s="497"/>
      <c r="AG28" s="498"/>
      <c r="AH28" s="518" t="s">
        <v>180</v>
      </c>
      <c r="AI28" s="519"/>
      <c r="AJ28" s="519"/>
      <c r="AK28" s="519"/>
      <c r="AL28" s="561"/>
      <c r="AM28" s="518" t="s">
        <v>129</v>
      </c>
      <c r="AN28" s="519"/>
      <c r="AO28" s="519"/>
      <c r="AP28" s="519"/>
      <c r="AQ28" s="519"/>
      <c r="AR28" s="561"/>
      <c r="AS28" s="518" t="s">
        <v>180</v>
      </c>
      <c r="AT28" s="519"/>
      <c r="AU28" s="519"/>
      <c r="AV28" s="519"/>
      <c r="AW28" s="519"/>
      <c r="AX28" s="520"/>
      <c r="AY28" s="646" t="s">
        <v>186</v>
      </c>
      <c r="AZ28" s="647"/>
      <c r="BA28" s="647"/>
      <c r="BB28" s="648"/>
      <c r="BC28" s="427" t="s">
        <v>48</v>
      </c>
      <c r="BD28" s="428"/>
      <c r="BE28" s="428"/>
      <c r="BF28" s="428"/>
      <c r="BG28" s="428"/>
      <c r="BH28" s="428"/>
      <c r="BI28" s="428"/>
      <c r="BJ28" s="428"/>
      <c r="BK28" s="428"/>
      <c r="BL28" s="428"/>
      <c r="BM28" s="429"/>
      <c r="BN28" s="430">
        <v>5311155</v>
      </c>
      <c r="BO28" s="431"/>
      <c r="BP28" s="431"/>
      <c r="BQ28" s="431"/>
      <c r="BR28" s="431"/>
      <c r="BS28" s="431"/>
      <c r="BT28" s="431"/>
      <c r="BU28" s="432"/>
      <c r="BV28" s="430">
        <v>5979812</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187</v>
      </c>
      <c r="F29" s="497"/>
      <c r="G29" s="497"/>
      <c r="H29" s="497"/>
      <c r="I29" s="497"/>
      <c r="J29" s="497"/>
      <c r="K29" s="498"/>
      <c r="L29" s="518">
        <v>18</v>
      </c>
      <c r="M29" s="519"/>
      <c r="N29" s="519"/>
      <c r="O29" s="519"/>
      <c r="P29" s="561"/>
      <c r="Q29" s="518">
        <v>3020</v>
      </c>
      <c r="R29" s="519"/>
      <c r="S29" s="519"/>
      <c r="T29" s="519"/>
      <c r="U29" s="519"/>
      <c r="V29" s="561"/>
      <c r="W29" s="621"/>
      <c r="X29" s="622"/>
      <c r="Y29" s="623"/>
      <c r="Z29" s="517" t="s">
        <v>188</v>
      </c>
      <c r="AA29" s="497"/>
      <c r="AB29" s="497"/>
      <c r="AC29" s="497"/>
      <c r="AD29" s="497"/>
      <c r="AE29" s="497"/>
      <c r="AF29" s="497"/>
      <c r="AG29" s="498"/>
      <c r="AH29" s="518">
        <v>414</v>
      </c>
      <c r="AI29" s="519"/>
      <c r="AJ29" s="519"/>
      <c r="AK29" s="519"/>
      <c r="AL29" s="561"/>
      <c r="AM29" s="518">
        <v>1270152</v>
      </c>
      <c r="AN29" s="519"/>
      <c r="AO29" s="519"/>
      <c r="AP29" s="519"/>
      <c r="AQ29" s="519"/>
      <c r="AR29" s="561"/>
      <c r="AS29" s="518">
        <v>3068</v>
      </c>
      <c r="AT29" s="519"/>
      <c r="AU29" s="519"/>
      <c r="AV29" s="519"/>
      <c r="AW29" s="519"/>
      <c r="AX29" s="520"/>
      <c r="AY29" s="649"/>
      <c r="AZ29" s="650"/>
      <c r="BA29" s="650"/>
      <c r="BB29" s="651"/>
      <c r="BC29" s="501" t="s">
        <v>189</v>
      </c>
      <c r="BD29" s="502"/>
      <c r="BE29" s="502"/>
      <c r="BF29" s="502"/>
      <c r="BG29" s="502"/>
      <c r="BH29" s="502"/>
      <c r="BI29" s="502"/>
      <c r="BJ29" s="502"/>
      <c r="BK29" s="502"/>
      <c r="BL29" s="502"/>
      <c r="BM29" s="503"/>
      <c r="BN29" s="467">
        <v>1545865</v>
      </c>
      <c r="BO29" s="468"/>
      <c r="BP29" s="468"/>
      <c r="BQ29" s="468"/>
      <c r="BR29" s="468"/>
      <c r="BS29" s="468"/>
      <c r="BT29" s="468"/>
      <c r="BU29" s="469"/>
      <c r="BV29" s="467">
        <v>1943580</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190</v>
      </c>
      <c r="X30" s="628"/>
      <c r="Y30" s="628"/>
      <c r="Z30" s="628"/>
      <c r="AA30" s="628"/>
      <c r="AB30" s="628"/>
      <c r="AC30" s="628"/>
      <c r="AD30" s="628"/>
      <c r="AE30" s="628"/>
      <c r="AF30" s="628"/>
      <c r="AG30" s="629"/>
      <c r="AH30" s="586">
        <v>97.2</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3173935</v>
      </c>
      <c r="BO30" s="644"/>
      <c r="BP30" s="644"/>
      <c r="BQ30" s="644"/>
      <c r="BR30" s="644"/>
      <c r="BS30" s="644"/>
      <c r="BT30" s="644"/>
      <c r="BU30" s="645"/>
      <c r="BV30" s="643">
        <v>3078681</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197</v>
      </c>
      <c r="D33" s="491"/>
      <c r="E33" s="456" t="s">
        <v>198</v>
      </c>
      <c r="F33" s="456"/>
      <c r="G33" s="456"/>
      <c r="H33" s="456"/>
      <c r="I33" s="456"/>
      <c r="J33" s="456"/>
      <c r="K33" s="456"/>
      <c r="L33" s="456"/>
      <c r="M33" s="456"/>
      <c r="N33" s="456"/>
      <c r="O33" s="456"/>
      <c r="P33" s="456"/>
      <c r="Q33" s="456"/>
      <c r="R33" s="456"/>
      <c r="S33" s="456"/>
      <c r="T33" s="216"/>
      <c r="U33" s="491" t="s">
        <v>197</v>
      </c>
      <c r="V33" s="491"/>
      <c r="W33" s="456" t="s">
        <v>198</v>
      </c>
      <c r="X33" s="456"/>
      <c r="Y33" s="456"/>
      <c r="Z33" s="456"/>
      <c r="AA33" s="456"/>
      <c r="AB33" s="456"/>
      <c r="AC33" s="456"/>
      <c r="AD33" s="456"/>
      <c r="AE33" s="456"/>
      <c r="AF33" s="456"/>
      <c r="AG33" s="456"/>
      <c r="AH33" s="456"/>
      <c r="AI33" s="456"/>
      <c r="AJ33" s="456"/>
      <c r="AK33" s="456"/>
      <c r="AL33" s="216"/>
      <c r="AM33" s="491" t="s">
        <v>199</v>
      </c>
      <c r="AN33" s="491"/>
      <c r="AO33" s="456" t="s">
        <v>198</v>
      </c>
      <c r="AP33" s="456"/>
      <c r="AQ33" s="456"/>
      <c r="AR33" s="456"/>
      <c r="AS33" s="456"/>
      <c r="AT33" s="456"/>
      <c r="AU33" s="456"/>
      <c r="AV33" s="456"/>
      <c r="AW33" s="456"/>
      <c r="AX33" s="456"/>
      <c r="AY33" s="456"/>
      <c r="AZ33" s="456"/>
      <c r="BA33" s="456"/>
      <c r="BB33" s="456"/>
      <c r="BC33" s="456"/>
      <c r="BD33" s="217"/>
      <c r="BE33" s="456" t="s">
        <v>200</v>
      </c>
      <c r="BF33" s="456"/>
      <c r="BG33" s="456" t="s">
        <v>201</v>
      </c>
      <c r="BH33" s="456"/>
      <c r="BI33" s="456"/>
      <c r="BJ33" s="456"/>
      <c r="BK33" s="456"/>
      <c r="BL33" s="456"/>
      <c r="BM33" s="456"/>
      <c r="BN33" s="456"/>
      <c r="BO33" s="456"/>
      <c r="BP33" s="456"/>
      <c r="BQ33" s="456"/>
      <c r="BR33" s="456"/>
      <c r="BS33" s="456"/>
      <c r="BT33" s="456"/>
      <c r="BU33" s="456"/>
      <c r="BV33" s="217"/>
      <c r="BW33" s="491" t="s">
        <v>200</v>
      </c>
      <c r="BX33" s="491"/>
      <c r="BY33" s="456" t="s">
        <v>202</v>
      </c>
      <c r="BZ33" s="456"/>
      <c r="CA33" s="456"/>
      <c r="CB33" s="456"/>
      <c r="CC33" s="456"/>
      <c r="CD33" s="456"/>
      <c r="CE33" s="456"/>
      <c r="CF33" s="456"/>
      <c r="CG33" s="456"/>
      <c r="CH33" s="456"/>
      <c r="CI33" s="456"/>
      <c r="CJ33" s="456"/>
      <c r="CK33" s="456"/>
      <c r="CL33" s="456"/>
      <c r="CM33" s="456"/>
      <c r="CN33" s="216"/>
      <c r="CO33" s="491" t="s">
        <v>197</v>
      </c>
      <c r="CP33" s="491"/>
      <c r="CQ33" s="456" t="s">
        <v>203</v>
      </c>
      <c r="CR33" s="456"/>
      <c r="CS33" s="456"/>
      <c r="CT33" s="456"/>
      <c r="CU33" s="456"/>
      <c r="CV33" s="456"/>
      <c r="CW33" s="456"/>
      <c r="CX33" s="456"/>
      <c r="CY33" s="456"/>
      <c r="CZ33" s="456"/>
      <c r="DA33" s="456"/>
      <c r="DB33" s="456"/>
      <c r="DC33" s="456"/>
      <c r="DD33" s="456"/>
      <c r="DE33" s="456"/>
      <c r="DF33" s="216"/>
      <c r="DG33" s="655" t="s">
        <v>204</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4</v>
      </c>
      <c r="V34" s="656"/>
      <c r="W34" s="657" t="str">
        <f>IF('各会計、関係団体の財政状況及び健全化判断比率'!B28="","",'各会計、関係団体の財政状況及び健全化判断比率'!B28)</f>
        <v>北秋田市国民健康保険特別会計</v>
      </c>
      <c r="X34" s="657"/>
      <c r="Y34" s="657"/>
      <c r="Z34" s="657"/>
      <c r="AA34" s="657"/>
      <c r="AB34" s="657"/>
      <c r="AC34" s="657"/>
      <c r="AD34" s="657"/>
      <c r="AE34" s="657"/>
      <c r="AF34" s="657"/>
      <c r="AG34" s="657"/>
      <c r="AH34" s="657"/>
      <c r="AI34" s="657"/>
      <c r="AJ34" s="657"/>
      <c r="AK34" s="657"/>
      <c r="AL34" s="214"/>
      <c r="AM34" s="656">
        <f>IF(AO34="","",MAX(C34:D43,U34:V43)+1)</f>
        <v>9</v>
      </c>
      <c r="AN34" s="656"/>
      <c r="AO34" s="657" t="str">
        <f>IF('各会計、関係団体の財政状況及び健全化判断比率'!B33="","",'各会計、関係団体の財政状況及び健全化判断比率'!B33)</f>
        <v>北秋田市水道事業会計</v>
      </c>
      <c r="AP34" s="657"/>
      <c r="AQ34" s="657"/>
      <c r="AR34" s="657"/>
      <c r="AS34" s="657"/>
      <c r="AT34" s="657"/>
      <c r="AU34" s="657"/>
      <c r="AV34" s="657"/>
      <c r="AW34" s="657"/>
      <c r="AX34" s="657"/>
      <c r="AY34" s="657"/>
      <c r="AZ34" s="657"/>
      <c r="BA34" s="657"/>
      <c r="BB34" s="657"/>
      <c r="BC34" s="657"/>
      <c r="BD34" s="214"/>
      <c r="BE34" s="656">
        <f>IF(BG34="","",MAX(C34:D43,U34:V43,AM34:AN43)+1)</f>
        <v>11</v>
      </c>
      <c r="BF34" s="656"/>
      <c r="BG34" s="657" t="str">
        <f>IF('各会計、関係団体の財政状況及び健全化判断比率'!B35="","",'各会計、関係団体の財政状況及び健全化判断比率'!B35)</f>
        <v>北秋田市下水道事業特別会計</v>
      </c>
      <c r="BH34" s="657"/>
      <c r="BI34" s="657"/>
      <c r="BJ34" s="657"/>
      <c r="BK34" s="657"/>
      <c r="BL34" s="657"/>
      <c r="BM34" s="657"/>
      <c r="BN34" s="657"/>
      <c r="BO34" s="657"/>
      <c r="BP34" s="657"/>
      <c r="BQ34" s="657"/>
      <c r="BR34" s="657"/>
      <c r="BS34" s="657"/>
      <c r="BT34" s="657"/>
      <c r="BU34" s="657"/>
      <c r="BV34" s="214"/>
      <c r="BW34" s="656">
        <f>IF(BY34="","",MAX(C34:D43,U34:V43,AM34:AN43,BE34:BF43)+1)</f>
        <v>14</v>
      </c>
      <c r="BX34" s="656"/>
      <c r="BY34" s="657" t="str">
        <f>IF('各会計、関係団体の財政状況及び健全化判断比率'!B68="","",'各会計、関係団体の財政状況及び健全化判断比率'!B68)</f>
        <v>秋田県市町村総合事務組合（一般会計）</v>
      </c>
      <c r="BZ34" s="657"/>
      <c r="CA34" s="657"/>
      <c r="CB34" s="657"/>
      <c r="CC34" s="657"/>
      <c r="CD34" s="657"/>
      <c r="CE34" s="657"/>
      <c r="CF34" s="657"/>
      <c r="CG34" s="657"/>
      <c r="CH34" s="657"/>
      <c r="CI34" s="657"/>
      <c r="CJ34" s="657"/>
      <c r="CK34" s="657"/>
      <c r="CL34" s="657"/>
      <c r="CM34" s="657"/>
      <c r="CN34" s="214"/>
      <c r="CO34" s="656">
        <f>IF(CQ34="","",MAX(C34:D43,U34:V43,AM34:AN43,BE34:BF43,BW34:BX43)+1)</f>
        <v>21</v>
      </c>
      <c r="CP34" s="656"/>
      <c r="CQ34" s="657" t="str">
        <f>IF('各会計、関係団体の財政状況及び健全化判断比率'!BS7="","",'各会計、関係団体の財政状況及び健全化判断比率'!BS7)</f>
        <v>マタギの里観光開発</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北秋田市立阿仁診療所特別会計</v>
      </c>
      <c r="F35" s="657"/>
      <c r="G35" s="657"/>
      <c r="H35" s="657"/>
      <c r="I35" s="657"/>
      <c r="J35" s="657"/>
      <c r="K35" s="657"/>
      <c r="L35" s="657"/>
      <c r="M35" s="657"/>
      <c r="N35" s="657"/>
      <c r="O35" s="657"/>
      <c r="P35" s="657"/>
      <c r="Q35" s="657"/>
      <c r="R35" s="657"/>
      <c r="S35" s="657"/>
      <c r="T35" s="214"/>
      <c r="U35" s="656">
        <f>IF(W35="","",U34+1)</f>
        <v>5</v>
      </c>
      <c r="V35" s="656"/>
      <c r="W35" s="657" t="str">
        <f>IF('各会計、関係団体の財政状況及び健全化判断比率'!B29="","",'各会計、関係団体の財政状況及び健全化判断比率'!B29)</f>
        <v>北秋田市国民健康保険合川診療所特別会計</v>
      </c>
      <c r="X35" s="657"/>
      <c r="Y35" s="657"/>
      <c r="Z35" s="657"/>
      <c r="AA35" s="657"/>
      <c r="AB35" s="657"/>
      <c r="AC35" s="657"/>
      <c r="AD35" s="657"/>
      <c r="AE35" s="657"/>
      <c r="AF35" s="657"/>
      <c r="AG35" s="657"/>
      <c r="AH35" s="657"/>
      <c r="AI35" s="657"/>
      <c r="AJ35" s="657"/>
      <c r="AK35" s="657"/>
      <c r="AL35" s="214"/>
      <c r="AM35" s="656">
        <f t="shared" ref="AM35:AM43" si="0">IF(AO35="","",AM34+1)</f>
        <v>10</v>
      </c>
      <c r="AN35" s="656"/>
      <c r="AO35" s="657" t="str">
        <f>IF('各会計、関係団体の財政状況及び健全化判断比率'!B34="","",'各会計、関係団体の財政状況及び健全化判断比率'!B34)</f>
        <v>北秋田市病院事業会計</v>
      </c>
      <c r="AP35" s="657"/>
      <c r="AQ35" s="657"/>
      <c r="AR35" s="657"/>
      <c r="AS35" s="657"/>
      <c r="AT35" s="657"/>
      <c r="AU35" s="657"/>
      <c r="AV35" s="657"/>
      <c r="AW35" s="657"/>
      <c r="AX35" s="657"/>
      <c r="AY35" s="657"/>
      <c r="AZ35" s="657"/>
      <c r="BA35" s="657"/>
      <c r="BB35" s="657"/>
      <c r="BC35" s="657"/>
      <c r="BD35" s="214"/>
      <c r="BE35" s="656">
        <f t="shared" ref="BE35:BE43" si="1">IF(BG35="","",BE34+1)</f>
        <v>12</v>
      </c>
      <c r="BF35" s="656"/>
      <c r="BG35" s="657" t="str">
        <f>IF('各会計、関係団体の財政状況及び健全化判断比率'!B36="","",'各会計、関係団体の財政状況及び健全化判断比率'!B36)</f>
        <v>北秋田市農業集落排水事業特別会計</v>
      </c>
      <c r="BH35" s="657"/>
      <c r="BI35" s="657"/>
      <c r="BJ35" s="657"/>
      <c r="BK35" s="657"/>
      <c r="BL35" s="657"/>
      <c r="BM35" s="657"/>
      <c r="BN35" s="657"/>
      <c r="BO35" s="657"/>
      <c r="BP35" s="657"/>
      <c r="BQ35" s="657"/>
      <c r="BR35" s="657"/>
      <c r="BS35" s="657"/>
      <c r="BT35" s="657"/>
      <c r="BU35" s="657"/>
      <c r="BV35" s="214"/>
      <c r="BW35" s="656">
        <f t="shared" ref="BW35:BW43" si="2">IF(BY35="","",BW34+1)</f>
        <v>15</v>
      </c>
      <c r="BX35" s="656"/>
      <c r="BY35" s="657" t="str">
        <f>IF('各会計、関係団体の財政状況及び健全化判断比率'!B69="","",'各会計、関係団体の財政状況及び健全化判断比率'!B69)</f>
        <v>秋田県市町村総合事務組合（交通災害共済事業等特別会計）</v>
      </c>
      <c r="BZ35" s="657"/>
      <c r="CA35" s="657"/>
      <c r="CB35" s="657"/>
      <c r="CC35" s="657"/>
      <c r="CD35" s="657"/>
      <c r="CE35" s="657"/>
      <c r="CF35" s="657"/>
      <c r="CG35" s="657"/>
      <c r="CH35" s="657"/>
      <c r="CI35" s="657"/>
      <c r="CJ35" s="657"/>
      <c r="CK35" s="657"/>
      <c r="CL35" s="657"/>
      <c r="CM35" s="657"/>
      <c r="CN35" s="214"/>
      <c r="CO35" s="656">
        <f t="shared" ref="CO35:CO43" si="3">IF(CQ35="","",CO34+1)</f>
        <v>22</v>
      </c>
      <c r="CP35" s="656"/>
      <c r="CQ35" s="657" t="str">
        <f>IF('各会計、関係団体の財政状況及び健全化判断比率'!BS8="","",'各会計、関係団体の財政状況及び健全化判断比率'!BS8)</f>
        <v>たかのす福祉公社</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f>IF(E36="","",C35+1)</f>
        <v>3</v>
      </c>
      <c r="D36" s="656"/>
      <c r="E36" s="657" t="str">
        <f>IF('各会計、関係団体の財政状況及び健全化判断比率'!B9="","",'各会計、関係団体の財政状況及び健全化判断比率'!B9)</f>
        <v>北秋田市立米内沢診療所特別会計</v>
      </c>
      <c r="F36" s="657"/>
      <c r="G36" s="657"/>
      <c r="H36" s="657"/>
      <c r="I36" s="657"/>
      <c r="J36" s="657"/>
      <c r="K36" s="657"/>
      <c r="L36" s="657"/>
      <c r="M36" s="657"/>
      <c r="N36" s="657"/>
      <c r="O36" s="657"/>
      <c r="P36" s="657"/>
      <c r="Q36" s="657"/>
      <c r="R36" s="657"/>
      <c r="S36" s="657"/>
      <c r="T36" s="214"/>
      <c r="U36" s="656">
        <f t="shared" ref="U36:U43" si="4">IF(W36="","",U35+1)</f>
        <v>6</v>
      </c>
      <c r="V36" s="656"/>
      <c r="W36" s="657" t="str">
        <f>IF('各会計、関係団体の財政状況及び健全化判断比率'!B30="","",'各会計、関係団体の財政状況及び健全化判断比率'!B30)</f>
        <v>北秋田市介護保険特別会計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f t="shared" si="1"/>
        <v>13</v>
      </c>
      <c r="BF36" s="656"/>
      <c r="BG36" s="657" t="str">
        <f>IF('各会計、関係団体の財政状況及び健全化判断比率'!B37="","",'各会計、関係団体の財政状況及び健全化判断比率'!B37)</f>
        <v>北秋田市特定地域生活排水処理事業特別会計</v>
      </c>
      <c r="BH36" s="657"/>
      <c r="BI36" s="657"/>
      <c r="BJ36" s="657"/>
      <c r="BK36" s="657"/>
      <c r="BL36" s="657"/>
      <c r="BM36" s="657"/>
      <c r="BN36" s="657"/>
      <c r="BO36" s="657"/>
      <c r="BP36" s="657"/>
      <c r="BQ36" s="657"/>
      <c r="BR36" s="657"/>
      <c r="BS36" s="657"/>
      <c r="BT36" s="657"/>
      <c r="BU36" s="657"/>
      <c r="BV36" s="214"/>
      <c r="BW36" s="656">
        <f t="shared" si="2"/>
        <v>16</v>
      </c>
      <c r="BX36" s="656"/>
      <c r="BY36" s="657" t="str">
        <f>IF('各会計、関係団体の財政状況及び健全化判断比率'!B70="","",'各会計、関係団体の財政状況及び健全化判断比率'!B70)</f>
        <v>秋田県市町村会館管理組合（一般会計）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7</v>
      </c>
      <c r="V37" s="656"/>
      <c r="W37" s="657" t="str">
        <f>IF('各会計、関係団体の財政状況及び健全化判断比率'!B31="","",'各会計、関係団体の財政状況及び健全化判断比率'!B31)</f>
        <v>北秋田市後期高齢者医療特別会計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17</v>
      </c>
      <c r="BX37" s="656"/>
      <c r="BY37" s="657" t="str">
        <f>IF('各会計、関係団体の財政状況及び健全化判断比率'!B71="","",'各会計、関係団体の財政状況及び健全化判断比率'!B71)</f>
        <v>秋田県後期高齢者医療広域連合（一般会計）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f t="shared" si="4"/>
        <v>8</v>
      </c>
      <c r="V38" s="656"/>
      <c r="W38" s="657" t="str">
        <f>IF('各会計、関係団体の財政状況及び健全化判断比率'!B32="","",'各会計、関係団体の財政状況及び健全化判断比率'!B32)</f>
        <v>北秋田市介護サービス事業特別会計</v>
      </c>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18</v>
      </c>
      <c r="BX38" s="656"/>
      <c r="BY38" s="657" t="str">
        <f>IF('各会計、関係団体の財政状況及び健全化判断比率'!B72="","",'各会計、関係団体の財政状況及び健全化判断比率'!B72)</f>
        <v>秋田県後期高齢者医療広域連合（後期高齢者医療特別会計）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19</v>
      </c>
      <c r="BX39" s="656"/>
      <c r="BY39" s="657" t="str">
        <f>IF('各会計、関係団体の財政状況及び健全化判断比率'!B73="","",'各会計、関係団体の財政状況及び健全化判断比率'!B73)</f>
        <v>北秋田市周辺衛生施設組合（一般会計）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20</v>
      </c>
      <c r="BX40" s="656"/>
      <c r="BY40" s="657" t="str">
        <f>IF('各会計、関係団体の財政状況及び健全化判断比率'!B74="","",'各会計、関係団体の財政状況及び健全化判断比率'!B74)</f>
        <v>北秋田市上小阿仁村生活環境施設組合（一般会計）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4Pv6vMinlhP6T0khifCiaEanqoCxHzOK8rVG00U7k9HQWEnQdJpsHW+FK7/sduX7Az/9CSSHTRuJgMGRHBSpxQ==" saltValue="acn0ezOmQYR3AXVU9inqK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48" t="s">
        <v>564</v>
      </c>
      <c r="D34" s="1248"/>
      <c r="E34" s="1249"/>
      <c r="F34" s="32">
        <v>3.12</v>
      </c>
      <c r="G34" s="33">
        <v>2.98</v>
      </c>
      <c r="H34" s="33">
        <v>2.88</v>
      </c>
      <c r="I34" s="33">
        <v>9.67</v>
      </c>
      <c r="J34" s="34">
        <v>11.46</v>
      </c>
      <c r="K34" s="22"/>
      <c r="L34" s="22"/>
      <c r="M34" s="22"/>
      <c r="N34" s="22"/>
      <c r="O34" s="22"/>
      <c r="P34" s="22"/>
    </row>
    <row r="35" spans="1:16" ht="39" customHeight="1" x14ac:dyDescent="0.15">
      <c r="A35" s="22"/>
      <c r="B35" s="35"/>
      <c r="C35" s="1242" t="s">
        <v>565</v>
      </c>
      <c r="D35" s="1243"/>
      <c r="E35" s="1244"/>
      <c r="F35" s="36">
        <v>3.56</v>
      </c>
      <c r="G35" s="37">
        <v>4.09</v>
      </c>
      <c r="H35" s="37">
        <v>3.6</v>
      </c>
      <c r="I35" s="37">
        <v>2.89</v>
      </c>
      <c r="J35" s="38">
        <v>4.05</v>
      </c>
      <c r="K35" s="22"/>
      <c r="L35" s="22"/>
      <c r="M35" s="22"/>
      <c r="N35" s="22"/>
      <c r="O35" s="22"/>
      <c r="P35" s="22"/>
    </row>
    <row r="36" spans="1:16" ht="39" customHeight="1" x14ac:dyDescent="0.15">
      <c r="A36" s="22"/>
      <c r="B36" s="35"/>
      <c r="C36" s="1242" t="s">
        <v>566</v>
      </c>
      <c r="D36" s="1243"/>
      <c r="E36" s="1244"/>
      <c r="F36" s="36">
        <v>0.68</v>
      </c>
      <c r="G36" s="37">
        <v>1.04</v>
      </c>
      <c r="H36" s="37">
        <v>2.17</v>
      </c>
      <c r="I36" s="37">
        <v>1.71</v>
      </c>
      <c r="J36" s="38">
        <v>0.94</v>
      </c>
      <c r="K36" s="22"/>
      <c r="L36" s="22"/>
      <c r="M36" s="22"/>
      <c r="N36" s="22"/>
      <c r="O36" s="22"/>
      <c r="P36" s="22"/>
    </row>
    <row r="37" spans="1:16" ht="39" customHeight="1" x14ac:dyDescent="0.15">
      <c r="A37" s="22"/>
      <c r="B37" s="35"/>
      <c r="C37" s="1242" t="s">
        <v>567</v>
      </c>
      <c r="D37" s="1243"/>
      <c r="E37" s="1244"/>
      <c r="F37" s="36">
        <v>0</v>
      </c>
      <c r="G37" s="37">
        <v>0</v>
      </c>
      <c r="H37" s="37">
        <v>0</v>
      </c>
      <c r="I37" s="37">
        <v>0</v>
      </c>
      <c r="J37" s="38">
        <v>0.21</v>
      </c>
      <c r="K37" s="22"/>
      <c r="L37" s="22"/>
      <c r="M37" s="22"/>
      <c r="N37" s="22"/>
      <c r="O37" s="22"/>
      <c r="P37" s="22"/>
    </row>
    <row r="38" spans="1:16" ht="39" customHeight="1" x14ac:dyDescent="0.15">
      <c r="A38" s="22"/>
      <c r="B38" s="35"/>
      <c r="C38" s="1242" t="s">
        <v>568</v>
      </c>
      <c r="D38" s="1243"/>
      <c r="E38" s="1244"/>
      <c r="F38" s="36">
        <v>0</v>
      </c>
      <c r="G38" s="37">
        <v>0</v>
      </c>
      <c r="H38" s="37">
        <v>0</v>
      </c>
      <c r="I38" s="37">
        <v>0</v>
      </c>
      <c r="J38" s="38">
        <v>0.1</v>
      </c>
      <c r="K38" s="22"/>
      <c r="L38" s="22"/>
      <c r="M38" s="22"/>
      <c r="N38" s="22"/>
      <c r="O38" s="22"/>
      <c r="P38" s="22"/>
    </row>
    <row r="39" spans="1:16" ht="39" customHeight="1" x14ac:dyDescent="0.15">
      <c r="A39" s="22"/>
      <c r="B39" s="35"/>
      <c r="C39" s="1242" t="s">
        <v>569</v>
      </c>
      <c r="D39" s="1243"/>
      <c r="E39" s="1244"/>
      <c r="F39" s="36">
        <v>0.86</v>
      </c>
      <c r="G39" s="37">
        <v>0.98</v>
      </c>
      <c r="H39" s="37">
        <v>1.61</v>
      </c>
      <c r="I39" s="37">
        <v>0.28999999999999998</v>
      </c>
      <c r="J39" s="38">
        <v>0.06</v>
      </c>
      <c r="K39" s="22"/>
      <c r="L39" s="22"/>
      <c r="M39" s="22"/>
      <c r="N39" s="22"/>
      <c r="O39" s="22"/>
      <c r="P39" s="22"/>
    </row>
    <row r="40" spans="1:16" ht="39" customHeight="1" x14ac:dyDescent="0.15">
      <c r="A40" s="22"/>
      <c r="B40" s="35"/>
      <c r="C40" s="1242" t="s">
        <v>570</v>
      </c>
      <c r="D40" s="1243"/>
      <c r="E40" s="1244"/>
      <c r="F40" s="36">
        <v>0</v>
      </c>
      <c r="G40" s="37">
        <v>0</v>
      </c>
      <c r="H40" s="37">
        <v>0</v>
      </c>
      <c r="I40" s="37">
        <v>0</v>
      </c>
      <c r="J40" s="38">
        <v>0.05</v>
      </c>
      <c r="K40" s="22"/>
      <c r="L40" s="22"/>
      <c r="M40" s="22"/>
      <c r="N40" s="22"/>
      <c r="O40" s="22"/>
      <c r="P40" s="22"/>
    </row>
    <row r="41" spans="1:16" ht="39" customHeight="1" x14ac:dyDescent="0.15">
      <c r="A41" s="22"/>
      <c r="B41" s="35"/>
      <c r="C41" s="1242" t="s">
        <v>571</v>
      </c>
      <c r="D41" s="1243"/>
      <c r="E41" s="1244"/>
      <c r="F41" s="36">
        <v>0</v>
      </c>
      <c r="G41" s="37">
        <v>0</v>
      </c>
      <c r="H41" s="37">
        <v>0</v>
      </c>
      <c r="I41" s="37">
        <v>0</v>
      </c>
      <c r="J41" s="38">
        <v>0</v>
      </c>
      <c r="K41" s="22"/>
      <c r="L41" s="22"/>
      <c r="M41" s="22"/>
      <c r="N41" s="22"/>
      <c r="O41" s="22"/>
      <c r="P41" s="22"/>
    </row>
    <row r="42" spans="1:16" ht="39" customHeight="1" x14ac:dyDescent="0.15">
      <c r="A42" s="22"/>
      <c r="B42" s="39"/>
      <c r="C42" s="1242" t="s">
        <v>572</v>
      </c>
      <c r="D42" s="1243"/>
      <c r="E42" s="1244"/>
      <c r="F42" s="36" t="s">
        <v>514</v>
      </c>
      <c r="G42" s="37" t="s">
        <v>514</v>
      </c>
      <c r="H42" s="37" t="s">
        <v>514</v>
      </c>
      <c r="I42" s="37" t="s">
        <v>514</v>
      </c>
      <c r="J42" s="38" t="s">
        <v>514</v>
      </c>
      <c r="K42" s="22"/>
      <c r="L42" s="22"/>
      <c r="M42" s="22"/>
      <c r="N42" s="22"/>
      <c r="O42" s="22"/>
      <c r="P42" s="22"/>
    </row>
    <row r="43" spans="1:16" ht="39" customHeight="1" thickBot="1" x14ac:dyDescent="0.2">
      <c r="A43" s="22"/>
      <c r="B43" s="40"/>
      <c r="C43" s="1245" t="s">
        <v>573</v>
      </c>
      <c r="D43" s="1246"/>
      <c r="E43" s="1247"/>
      <c r="F43" s="41">
        <v>0.73</v>
      </c>
      <c r="G43" s="42">
        <v>0.82</v>
      </c>
      <c r="H43" s="42">
        <v>0.56000000000000005</v>
      </c>
      <c r="I43" s="42">
        <v>1.21</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AJn8ZRJpxkax1BrkVJoeqIWbfeOILRoh5Ut4C9vFncqc7CkT4i8G1t+qpa+lNdwumpeN5wkCz/svFTfgIfBsiA==" saltValue="910PLP0mhD2G7GKmqRNLo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2414</v>
      </c>
      <c r="L45" s="60">
        <v>2611</v>
      </c>
      <c r="M45" s="60">
        <v>2671</v>
      </c>
      <c r="N45" s="60">
        <v>2706</v>
      </c>
      <c r="O45" s="61">
        <v>2570</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514</v>
      </c>
      <c r="L46" s="64" t="s">
        <v>514</v>
      </c>
      <c r="M46" s="64" t="s">
        <v>514</v>
      </c>
      <c r="N46" s="64" t="s">
        <v>514</v>
      </c>
      <c r="O46" s="65" t="s">
        <v>514</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514</v>
      </c>
      <c r="L47" s="64" t="s">
        <v>514</v>
      </c>
      <c r="M47" s="64" t="s">
        <v>514</v>
      </c>
      <c r="N47" s="64" t="s">
        <v>514</v>
      </c>
      <c r="O47" s="65" t="s">
        <v>514</v>
      </c>
      <c r="P47" s="48"/>
      <c r="Q47" s="48"/>
      <c r="R47" s="48"/>
      <c r="S47" s="48"/>
      <c r="T47" s="48"/>
      <c r="U47" s="48"/>
    </row>
    <row r="48" spans="1:21" ht="30.75" customHeight="1" x14ac:dyDescent="0.15">
      <c r="A48" s="48"/>
      <c r="B48" s="1252"/>
      <c r="C48" s="1253"/>
      <c r="D48" s="62"/>
      <c r="E48" s="1258" t="s">
        <v>15</v>
      </c>
      <c r="F48" s="1258"/>
      <c r="G48" s="1258"/>
      <c r="H48" s="1258"/>
      <c r="I48" s="1258"/>
      <c r="J48" s="1259"/>
      <c r="K48" s="63">
        <v>1141</v>
      </c>
      <c r="L48" s="64">
        <v>1187</v>
      </c>
      <c r="M48" s="64">
        <v>1303</v>
      </c>
      <c r="N48" s="64">
        <v>1167</v>
      </c>
      <c r="O48" s="65">
        <v>1133</v>
      </c>
      <c r="P48" s="48"/>
      <c r="Q48" s="48"/>
      <c r="R48" s="48"/>
      <c r="S48" s="48"/>
      <c r="T48" s="48"/>
      <c r="U48" s="48"/>
    </row>
    <row r="49" spans="1:21" ht="30.75" customHeight="1" x14ac:dyDescent="0.15">
      <c r="A49" s="48"/>
      <c r="B49" s="1252"/>
      <c r="C49" s="1253"/>
      <c r="D49" s="62"/>
      <c r="E49" s="1258" t="s">
        <v>16</v>
      </c>
      <c r="F49" s="1258"/>
      <c r="G49" s="1258"/>
      <c r="H49" s="1258"/>
      <c r="I49" s="1258"/>
      <c r="J49" s="1259"/>
      <c r="K49" s="63">
        <v>4</v>
      </c>
      <c r="L49" s="64">
        <v>4</v>
      </c>
      <c r="M49" s="64">
        <v>4</v>
      </c>
      <c r="N49" s="64">
        <v>4</v>
      </c>
      <c r="O49" s="65" t="s">
        <v>514</v>
      </c>
      <c r="P49" s="48"/>
      <c r="Q49" s="48"/>
      <c r="R49" s="48"/>
      <c r="S49" s="48"/>
      <c r="T49" s="48"/>
      <c r="U49" s="48"/>
    </row>
    <row r="50" spans="1:21" ht="30.75" customHeight="1" x14ac:dyDescent="0.15">
      <c r="A50" s="48"/>
      <c r="B50" s="1252"/>
      <c r="C50" s="1253"/>
      <c r="D50" s="62"/>
      <c r="E50" s="1258" t="s">
        <v>17</v>
      </c>
      <c r="F50" s="1258"/>
      <c r="G50" s="1258"/>
      <c r="H50" s="1258"/>
      <c r="I50" s="1258"/>
      <c r="J50" s="1259"/>
      <c r="K50" s="63">
        <v>1</v>
      </c>
      <c r="L50" s="64">
        <v>0</v>
      </c>
      <c r="M50" s="64">
        <v>0</v>
      </c>
      <c r="N50" s="64">
        <v>0</v>
      </c>
      <c r="O50" s="65">
        <v>0</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514</v>
      </c>
      <c r="L51" s="64" t="s">
        <v>514</v>
      </c>
      <c r="M51" s="64" t="s">
        <v>514</v>
      </c>
      <c r="N51" s="64" t="s">
        <v>514</v>
      </c>
      <c r="O51" s="65" t="s">
        <v>514</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2457</v>
      </c>
      <c r="L52" s="64">
        <v>2596</v>
      </c>
      <c r="M52" s="64">
        <v>2594</v>
      </c>
      <c r="N52" s="64">
        <v>2675</v>
      </c>
      <c r="O52" s="65">
        <v>2591</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1103</v>
      </c>
      <c r="L53" s="69">
        <v>1206</v>
      </c>
      <c r="M53" s="69">
        <v>1384</v>
      </c>
      <c r="N53" s="69">
        <v>1202</v>
      </c>
      <c r="O53" s="70">
        <v>1112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15">
      <c r="B57" s="1266" t="s">
        <v>25</v>
      </c>
      <c r="C57" s="1267"/>
      <c r="D57" s="1270" t="s">
        <v>26</v>
      </c>
      <c r="E57" s="1271"/>
      <c r="F57" s="1271"/>
      <c r="G57" s="1271"/>
      <c r="H57" s="1271"/>
      <c r="I57" s="1271"/>
      <c r="J57" s="1272"/>
      <c r="K57" s="83" t="s">
        <v>593</v>
      </c>
      <c r="L57" s="84" t="s">
        <v>594</v>
      </c>
      <c r="M57" s="84" t="s">
        <v>595</v>
      </c>
      <c r="N57" s="84" t="s">
        <v>596</v>
      </c>
      <c r="O57" s="85" t="s">
        <v>593</v>
      </c>
    </row>
    <row r="58" spans="1:21" ht="31.5" customHeight="1" thickBot="1" x14ac:dyDescent="0.2">
      <c r="B58" s="1268"/>
      <c r="C58" s="1269"/>
      <c r="D58" s="1273" t="s">
        <v>27</v>
      </c>
      <c r="E58" s="1274"/>
      <c r="F58" s="1274"/>
      <c r="G58" s="1274"/>
      <c r="H58" s="1274"/>
      <c r="I58" s="1274"/>
      <c r="J58" s="1275"/>
      <c r="K58" s="86" t="s">
        <v>593</v>
      </c>
      <c r="L58" s="87" t="s">
        <v>593</v>
      </c>
      <c r="M58" s="87" t="s">
        <v>593</v>
      </c>
      <c r="N58" s="87" t="s">
        <v>593</v>
      </c>
      <c r="O58" s="88" t="s">
        <v>593</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TDSfTo5cUqexTsel4EBFdWLGJ0Sb57NwT3T/bT9S3xdnUozWWUPokD4CcvX4rs+NTnui5oxAbxmIHuF82pTFQ==" saltValue="jI/KccFO5lvcMnLcnjbEu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556</v>
      </c>
      <c r="J40" s="100" t="s">
        <v>557</v>
      </c>
      <c r="K40" s="100" t="s">
        <v>558</v>
      </c>
      <c r="L40" s="100" t="s">
        <v>559</v>
      </c>
      <c r="M40" s="101" t="s">
        <v>560</v>
      </c>
    </row>
    <row r="41" spans="2:13" ht="27.75" customHeight="1" x14ac:dyDescent="0.15">
      <c r="B41" s="1276" t="s">
        <v>30</v>
      </c>
      <c r="C41" s="1277"/>
      <c r="D41" s="102"/>
      <c r="E41" s="1282" t="s">
        <v>31</v>
      </c>
      <c r="F41" s="1282"/>
      <c r="G41" s="1282"/>
      <c r="H41" s="1283"/>
      <c r="I41" s="103">
        <v>24977</v>
      </c>
      <c r="J41" s="104">
        <v>23932</v>
      </c>
      <c r="K41" s="104">
        <v>26329</v>
      </c>
      <c r="L41" s="104">
        <v>25806</v>
      </c>
      <c r="M41" s="105">
        <v>26347</v>
      </c>
    </row>
    <row r="42" spans="2:13" ht="27.75" customHeight="1" x14ac:dyDescent="0.15">
      <c r="B42" s="1278"/>
      <c r="C42" s="1279"/>
      <c r="D42" s="106"/>
      <c r="E42" s="1284" t="s">
        <v>32</v>
      </c>
      <c r="F42" s="1284"/>
      <c r="G42" s="1284"/>
      <c r="H42" s="1285"/>
      <c r="I42" s="107" t="s">
        <v>514</v>
      </c>
      <c r="J42" s="108" t="s">
        <v>514</v>
      </c>
      <c r="K42" s="108" t="s">
        <v>514</v>
      </c>
      <c r="L42" s="108" t="s">
        <v>514</v>
      </c>
      <c r="M42" s="109" t="s">
        <v>514</v>
      </c>
    </row>
    <row r="43" spans="2:13" ht="27.75" customHeight="1" x14ac:dyDescent="0.15">
      <c r="B43" s="1278"/>
      <c r="C43" s="1279"/>
      <c r="D43" s="106"/>
      <c r="E43" s="1284" t="s">
        <v>33</v>
      </c>
      <c r="F43" s="1284"/>
      <c r="G43" s="1284"/>
      <c r="H43" s="1285"/>
      <c r="I43" s="107">
        <v>18817</v>
      </c>
      <c r="J43" s="108">
        <v>17998</v>
      </c>
      <c r="K43" s="108">
        <v>17841</v>
      </c>
      <c r="L43" s="108">
        <v>17278</v>
      </c>
      <c r="M43" s="109">
        <v>17150</v>
      </c>
    </row>
    <row r="44" spans="2:13" ht="27.75" customHeight="1" x14ac:dyDescent="0.15">
      <c r="B44" s="1278"/>
      <c r="C44" s="1279"/>
      <c r="D44" s="106"/>
      <c r="E44" s="1284" t="s">
        <v>34</v>
      </c>
      <c r="F44" s="1284"/>
      <c r="G44" s="1284"/>
      <c r="H44" s="1285"/>
      <c r="I44" s="107">
        <v>10</v>
      </c>
      <c r="J44" s="108">
        <v>7</v>
      </c>
      <c r="K44" s="108">
        <v>3</v>
      </c>
      <c r="L44" s="108" t="s">
        <v>514</v>
      </c>
      <c r="M44" s="109" t="s">
        <v>514</v>
      </c>
    </row>
    <row r="45" spans="2:13" ht="27.75" customHeight="1" x14ac:dyDescent="0.15">
      <c r="B45" s="1278"/>
      <c r="C45" s="1279"/>
      <c r="D45" s="106"/>
      <c r="E45" s="1284" t="s">
        <v>35</v>
      </c>
      <c r="F45" s="1284"/>
      <c r="G45" s="1284"/>
      <c r="H45" s="1285"/>
      <c r="I45" s="107">
        <v>3328</v>
      </c>
      <c r="J45" s="108">
        <v>3221</v>
      </c>
      <c r="K45" s="108">
        <v>2973</v>
      </c>
      <c r="L45" s="108">
        <v>2617</v>
      </c>
      <c r="M45" s="109">
        <v>2671</v>
      </c>
    </row>
    <row r="46" spans="2:13" ht="27.75" customHeight="1" x14ac:dyDescent="0.15">
      <c r="B46" s="1278"/>
      <c r="C46" s="1279"/>
      <c r="D46" s="110"/>
      <c r="E46" s="1284" t="s">
        <v>36</v>
      </c>
      <c r="F46" s="1284"/>
      <c r="G46" s="1284"/>
      <c r="H46" s="1285"/>
      <c r="I46" s="107" t="s">
        <v>514</v>
      </c>
      <c r="J46" s="108">
        <v>54</v>
      </c>
      <c r="K46" s="108">
        <v>50</v>
      </c>
      <c r="L46" s="108">
        <v>47</v>
      </c>
      <c r="M46" s="109">
        <v>43</v>
      </c>
    </row>
    <row r="47" spans="2:13" ht="27.75" customHeight="1" x14ac:dyDescent="0.15">
      <c r="B47" s="1278"/>
      <c r="C47" s="1279"/>
      <c r="D47" s="111"/>
      <c r="E47" s="1286" t="s">
        <v>37</v>
      </c>
      <c r="F47" s="1287"/>
      <c r="G47" s="1287"/>
      <c r="H47" s="1288"/>
      <c r="I47" s="107" t="s">
        <v>514</v>
      </c>
      <c r="J47" s="108" t="s">
        <v>514</v>
      </c>
      <c r="K47" s="108" t="s">
        <v>514</v>
      </c>
      <c r="L47" s="108" t="s">
        <v>514</v>
      </c>
      <c r="M47" s="109" t="s">
        <v>514</v>
      </c>
    </row>
    <row r="48" spans="2:13" ht="27.75" customHeight="1" x14ac:dyDescent="0.15">
      <c r="B48" s="1278"/>
      <c r="C48" s="1279"/>
      <c r="D48" s="106"/>
      <c r="E48" s="1284" t="s">
        <v>38</v>
      </c>
      <c r="F48" s="1284"/>
      <c r="G48" s="1284"/>
      <c r="H48" s="1285"/>
      <c r="I48" s="107" t="s">
        <v>514</v>
      </c>
      <c r="J48" s="108" t="s">
        <v>514</v>
      </c>
      <c r="K48" s="108" t="s">
        <v>514</v>
      </c>
      <c r="L48" s="108" t="s">
        <v>514</v>
      </c>
      <c r="M48" s="109" t="s">
        <v>514</v>
      </c>
    </row>
    <row r="49" spans="2:13" ht="27.75" customHeight="1" x14ac:dyDescent="0.15">
      <c r="B49" s="1280"/>
      <c r="C49" s="1281"/>
      <c r="D49" s="106"/>
      <c r="E49" s="1284" t="s">
        <v>39</v>
      </c>
      <c r="F49" s="1284"/>
      <c r="G49" s="1284"/>
      <c r="H49" s="1285"/>
      <c r="I49" s="107" t="s">
        <v>514</v>
      </c>
      <c r="J49" s="108" t="s">
        <v>514</v>
      </c>
      <c r="K49" s="108" t="s">
        <v>514</v>
      </c>
      <c r="L49" s="108" t="s">
        <v>514</v>
      </c>
      <c r="M49" s="109" t="s">
        <v>514</v>
      </c>
    </row>
    <row r="50" spans="2:13" ht="27.75" customHeight="1" x14ac:dyDescent="0.15">
      <c r="B50" s="1289" t="s">
        <v>40</v>
      </c>
      <c r="C50" s="1290"/>
      <c r="D50" s="112"/>
      <c r="E50" s="1284" t="s">
        <v>41</v>
      </c>
      <c r="F50" s="1284"/>
      <c r="G50" s="1284"/>
      <c r="H50" s="1285"/>
      <c r="I50" s="107">
        <v>10674</v>
      </c>
      <c r="J50" s="108">
        <v>10393</v>
      </c>
      <c r="K50" s="108">
        <v>10192</v>
      </c>
      <c r="L50" s="108">
        <v>9834</v>
      </c>
      <c r="M50" s="109">
        <v>8857</v>
      </c>
    </row>
    <row r="51" spans="2:13" ht="27.75" customHeight="1" x14ac:dyDescent="0.15">
      <c r="B51" s="1278"/>
      <c r="C51" s="1279"/>
      <c r="D51" s="106"/>
      <c r="E51" s="1284" t="s">
        <v>42</v>
      </c>
      <c r="F51" s="1284"/>
      <c r="G51" s="1284"/>
      <c r="H51" s="1285"/>
      <c r="I51" s="107">
        <v>1376</v>
      </c>
      <c r="J51" s="108">
        <v>1360</v>
      </c>
      <c r="K51" s="108">
        <v>1263</v>
      </c>
      <c r="L51" s="108">
        <v>1199</v>
      </c>
      <c r="M51" s="109">
        <v>1158</v>
      </c>
    </row>
    <row r="52" spans="2:13" ht="27.75" customHeight="1" x14ac:dyDescent="0.15">
      <c r="B52" s="1280"/>
      <c r="C52" s="1281"/>
      <c r="D52" s="106"/>
      <c r="E52" s="1284" t="s">
        <v>43</v>
      </c>
      <c r="F52" s="1284"/>
      <c r="G52" s="1284"/>
      <c r="H52" s="1285"/>
      <c r="I52" s="107">
        <v>27465</v>
      </c>
      <c r="J52" s="108">
        <v>26596</v>
      </c>
      <c r="K52" s="108">
        <v>28631</v>
      </c>
      <c r="L52" s="108">
        <v>28136</v>
      </c>
      <c r="M52" s="109">
        <v>27950</v>
      </c>
    </row>
    <row r="53" spans="2:13" ht="27.75" customHeight="1" thickBot="1" x14ac:dyDescent="0.2">
      <c r="B53" s="1291" t="s">
        <v>44</v>
      </c>
      <c r="C53" s="1292"/>
      <c r="D53" s="113"/>
      <c r="E53" s="1293" t="s">
        <v>45</v>
      </c>
      <c r="F53" s="1293"/>
      <c r="G53" s="1293"/>
      <c r="H53" s="1294"/>
      <c r="I53" s="114">
        <v>7616</v>
      </c>
      <c r="J53" s="115">
        <v>6863</v>
      </c>
      <c r="K53" s="115">
        <v>7110</v>
      </c>
      <c r="L53" s="115">
        <v>6579</v>
      </c>
      <c r="M53" s="116">
        <v>8247</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5c2SJLsMwoT0umJk83ptWyQX4atazEKg6Q9fNWLlyx2K1RDxLY1oXbkrZC9DyTRvYdwJ/dhLzIKQIWZtdQwyg==" saltValue="ORNu1+RXy17YpDZFzljH8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558</v>
      </c>
      <c r="G54" s="125" t="s">
        <v>559</v>
      </c>
      <c r="H54" s="126" t="s">
        <v>560</v>
      </c>
    </row>
    <row r="55" spans="2:8" ht="52.5" customHeight="1" x14ac:dyDescent="0.15">
      <c r="B55" s="127"/>
      <c r="C55" s="1303" t="s">
        <v>48</v>
      </c>
      <c r="D55" s="1303"/>
      <c r="E55" s="1304"/>
      <c r="F55" s="128">
        <v>6564</v>
      </c>
      <c r="G55" s="128">
        <v>5980</v>
      </c>
      <c r="H55" s="129">
        <v>5311</v>
      </c>
    </row>
    <row r="56" spans="2:8" ht="52.5" customHeight="1" x14ac:dyDescent="0.15">
      <c r="B56" s="130"/>
      <c r="C56" s="1305" t="s">
        <v>49</v>
      </c>
      <c r="D56" s="1305"/>
      <c r="E56" s="1306"/>
      <c r="F56" s="131">
        <v>1880</v>
      </c>
      <c r="G56" s="131">
        <v>1944</v>
      </c>
      <c r="H56" s="132">
        <v>1546</v>
      </c>
    </row>
    <row r="57" spans="2:8" ht="53.25" customHeight="1" x14ac:dyDescent="0.15">
      <c r="B57" s="130"/>
      <c r="C57" s="1307" t="s">
        <v>50</v>
      </c>
      <c r="D57" s="1307"/>
      <c r="E57" s="1308"/>
      <c r="F57" s="133">
        <v>3104</v>
      </c>
      <c r="G57" s="133">
        <v>3079</v>
      </c>
      <c r="H57" s="134">
        <v>3174</v>
      </c>
    </row>
    <row r="58" spans="2:8" ht="45.75" customHeight="1" x14ac:dyDescent="0.15">
      <c r="B58" s="135"/>
      <c r="C58" s="1295" t="s">
        <v>597</v>
      </c>
      <c r="D58" s="1296"/>
      <c r="E58" s="1297"/>
      <c r="F58" s="136">
        <v>2447</v>
      </c>
      <c r="G58" s="136">
        <v>2448</v>
      </c>
      <c r="H58" s="137">
        <v>2448</v>
      </c>
    </row>
    <row r="59" spans="2:8" ht="45.75" customHeight="1" x14ac:dyDescent="0.15">
      <c r="B59" s="135"/>
      <c r="C59" s="1295" t="s">
        <v>598</v>
      </c>
      <c r="D59" s="1296"/>
      <c r="E59" s="1297"/>
      <c r="F59" s="136">
        <v>553</v>
      </c>
      <c r="G59" s="136">
        <v>553</v>
      </c>
      <c r="H59" s="137">
        <v>553</v>
      </c>
    </row>
    <row r="60" spans="2:8" ht="45.75" customHeight="1" x14ac:dyDescent="0.15">
      <c r="B60" s="135"/>
      <c r="C60" s="1295" t="s">
        <v>599</v>
      </c>
      <c r="D60" s="1296"/>
      <c r="E60" s="1297"/>
      <c r="F60" s="136">
        <v>50</v>
      </c>
      <c r="G60" s="136">
        <v>25</v>
      </c>
      <c r="H60" s="137">
        <v>118</v>
      </c>
    </row>
    <row r="61" spans="2:8" ht="45.75" customHeight="1" x14ac:dyDescent="0.15">
      <c r="B61" s="135"/>
      <c r="C61" s="1295" t="s">
        <v>601</v>
      </c>
      <c r="D61" s="1296"/>
      <c r="E61" s="1297"/>
      <c r="F61" s="136" t="s">
        <v>580</v>
      </c>
      <c r="G61" s="136" t="s">
        <v>580</v>
      </c>
      <c r="H61" s="137">
        <v>27</v>
      </c>
    </row>
    <row r="62" spans="2:8" ht="45.75" customHeight="1" thickBot="1" x14ac:dyDescent="0.2">
      <c r="B62" s="138"/>
      <c r="C62" s="1298" t="s">
        <v>600</v>
      </c>
      <c r="D62" s="1299"/>
      <c r="E62" s="1300"/>
      <c r="F62" s="139">
        <v>22</v>
      </c>
      <c r="G62" s="139">
        <v>22</v>
      </c>
      <c r="H62" s="140">
        <v>22</v>
      </c>
    </row>
    <row r="63" spans="2:8" ht="52.5" customHeight="1" thickBot="1" x14ac:dyDescent="0.2">
      <c r="B63" s="141"/>
      <c r="C63" s="1301" t="s">
        <v>51</v>
      </c>
      <c r="D63" s="1301"/>
      <c r="E63" s="1302"/>
      <c r="F63" s="142">
        <v>11548</v>
      </c>
      <c r="G63" s="142">
        <v>11002</v>
      </c>
      <c r="H63" s="143">
        <v>10031</v>
      </c>
    </row>
    <row r="64" spans="2:8" ht="15" customHeight="1" x14ac:dyDescent="0.15"/>
  </sheetData>
  <sheetProtection algorithmName="SHA-512" hashValue="rS4SxCPzj+qIFtkqay5iHlQm6/9v+9c1F4wK+yUMbqmtGYZEYAYeCcOUu5V5yRA6i3ZePUAhS9kn8l3dpEwi/w==" saltValue="GPnIZLQ8s0NX0T7wCgn6n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604</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604</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605</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606</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1" t="s">
        <v>618</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x14ac:dyDescent="0.15">
      <c r="B44" s="395"/>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x14ac:dyDescent="0.15">
      <c r="B45" s="395"/>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x14ac:dyDescent="0.15">
      <c r="B46" s="395"/>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x14ac:dyDescent="0.15">
      <c r="B47" s="395"/>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607</v>
      </c>
    </row>
    <row r="50" spans="1:109" x14ac:dyDescent="0.15">
      <c r="B50" s="395"/>
      <c r="G50" s="1320"/>
      <c r="H50" s="1320"/>
      <c r="I50" s="1320"/>
      <c r="J50" s="1320"/>
      <c r="K50" s="405"/>
      <c r="L50" s="405"/>
      <c r="M50" s="406"/>
      <c r="N50" s="406"/>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556</v>
      </c>
      <c r="BQ50" s="1324"/>
      <c r="BR50" s="1324"/>
      <c r="BS50" s="1324"/>
      <c r="BT50" s="1324"/>
      <c r="BU50" s="1324"/>
      <c r="BV50" s="1324"/>
      <c r="BW50" s="1324"/>
      <c r="BX50" s="1324" t="s">
        <v>557</v>
      </c>
      <c r="BY50" s="1324"/>
      <c r="BZ50" s="1324"/>
      <c r="CA50" s="1324"/>
      <c r="CB50" s="1324"/>
      <c r="CC50" s="1324"/>
      <c r="CD50" s="1324"/>
      <c r="CE50" s="1324"/>
      <c r="CF50" s="1324" t="s">
        <v>558</v>
      </c>
      <c r="CG50" s="1324"/>
      <c r="CH50" s="1324"/>
      <c r="CI50" s="1324"/>
      <c r="CJ50" s="1324"/>
      <c r="CK50" s="1324"/>
      <c r="CL50" s="1324"/>
      <c r="CM50" s="1324"/>
      <c r="CN50" s="1324" t="s">
        <v>559</v>
      </c>
      <c r="CO50" s="1324"/>
      <c r="CP50" s="1324"/>
      <c r="CQ50" s="1324"/>
      <c r="CR50" s="1324"/>
      <c r="CS50" s="1324"/>
      <c r="CT50" s="1324"/>
      <c r="CU50" s="1324"/>
      <c r="CV50" s="1324" t="s">
        <v>560</v>
      </c>
      <c r="CW50" s="1324"/>
      <c r="CX50" s="1324"/>
      <c r="CY50" s="1324"/>
      <c r="CZ50" s="1324"/>
      <c r="DA50" s="1324"/>
      <c r="DB50" s="1324"/>
      <c r="DC50" s="1324"/>
    </row>
    <row r="51" spans="1:109" ht="13.5" customHeight="1" x14ac:dyDescent="0.15">
      <c r="B51" s="395"/>
      <c r="G51" s="1325"/>
      <c r="H51" s="1325"/>
      <c r="I51" s="1328"/>
      <c r="J51" s="1328"/>
      <c r="K51" s="1326"/>
      <c r="L51" s="1326"/>
      <c r="M51" s="1326"/>
      <c r="N51" s="1326"/>
      <c r="AM51" s="404"/>
      <c r="AN51" s="1327" t="s">
        <v>608</v>
      </c>
      <c r="AO51" s="1327"/>
      <c r="AP51" s="1327"/>
      <c r="AQ51" s="1327"/>
      <c r="AR51" s="1327"/>
      <c r="AS51" s="1327"/>
      <c r="AT51" s="1327"/>
      <c r="AU51" s="1327"/>
      <c r="AV51" s="1327"/>
      <c r="AW51" s="1327"/>
      <c r="AX51" s="1327"/>
      <c r="AY51" s="1327"/>
      <c r="AZ51" s="1327"/>
      <c r="BA51" s="1327"/>
      <c r="BB51" s="1327" t="s">
        <v>609</v>
      </c>
      <c r="BC51" s="1327"/>
      <c r="BD51" s="1327"/>
      <c r="BE51" s="1327"/>
      <c r="BF51" s="1327"/>
      <c r="BG51" s="1327"/>
      <c r="BH51" s="1327"/>
      <c r="BI51" s="1327"/>
      <c r="BJ51" s="1327"/>
      <c r="BK51" s="1327"/>
      <c r="BL51" s="1327"/>
      <c r="BM51" s="1327"/>
      <c r="BN51" s="1327"/>
      <c r="BO51" s="1327"/>
      <c r="BP51" s="1310"/>
      <c r="BQ51" s="1309"/>
      <c r="BR51" s="1309"/>
      <c r="BS51" s="1309"/>
      <c r="BT51" s="1309"/>
      <c r="BU51" s="1309"/>
      <c r="BV51" s="1309"/>
      <c r="BW51" s="1309"/>
      <c r="BX51" s="1309">
        <v>57</v>
      </c>
      <c r="BY51" s="1309"/>
      <c r="BZ51" s="1309"/>
      <c r="CA51" s="1309"/>
      <c r="CB51" s="1309"/>
      <c r="CC51" s="1309"/>
      <c r="CD51" s="1309"/>
      <c r="CE51" s="1309"/>
      <c r="CF51" s="1310"/>
      <c r="CG51" s="1309"/>
      <c r="CH51" s="1309"/>
      <c r="CI51" s="1309"/>
      <c r="CJ51" s="1309"/>
      <c r="CK51" s="1309"/>
      <c r="CL51" s="1309"/>
      <c r="CM51" s="1309"/>
      <c r="CN51" s="1310"/>
      <c r="CO51" s="1309"/>
      <c r="CP51" s="1309"/>
      <c r="CQ51" s="1309"/>
      <c r="CR51" s="1309"/>
      <c r="CS51" s="1309"/>
      <c r="CT51" s="1309"/>
      <c r="CU51" s="1309"/>
      <c r="CV51" s="1310"/>
      <c r="CW51" s="1309"/>
      <c r="CX51" s="1309"/>
      <c r="CY51" s="1309"/>
      <c r="CZ51" s="1309"/>
      <c r="DA51" s="1309"/>
      <c r="DB51" s="1309"/>
      <c r="DC51" s="1309"/>
    </row>
    <row r="52" spans="1:109" x14ac:dyDescent="0.15">
      <c r="B52" s="395"/>
      <c r="G52" s="1325"/>
      <c r="H52" s="1325"/>
      <c r="I52" s="1328"/>
      <c r="J52" s="1328"/>
      <c r="K52" s="1326"/>
      <c r="L52" s="1326"/>
      <c r="M52" s="1326"/>
      <c r="N52" s="1326"/>
      <c r="AM52" s="404"/>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25"/>
      <c r="H53" s="1325"/>
      <c r="I53" s="1320"/>
      <c r="J53" s="1320"/>
      <c r="K53" s="1326"/>
      <c r="L53" s="1326"/>
      <c r="M53" s="1326"/>
      <c r="N53" s="1326"/>
      <c r="AM53" s="404"/>
      <c r="AN53" s="1327"/>
      <c r="AO53" s="1327"/>
      <c r="AP53" s="1327"/>
      <c r="AQ53" s="1327"/>
      <c r="AR53" s="1327"/>
      <c r="AS53" s="1327"/>
      <c r="AT53" s="1327"/>
      <c r="AU53" s="1327"/>
      <c r="AV53" s="1327"/>
      <c r="AW53" s="1327"/>
      <c r="AX53" s="1327"/>
      <c r="AY53" s="1327"/>
      <c r="AZ53" s="1327"/>
      <c r="BA53" s="1327"/>
      <c r="BB53" s="1327" t="s">
        <v>610</v>
      </c>
      <c r="BC53" s="1327"/>
      <c r="BD53" s="1327"/>
      <c r="BE53" s="1327"/>
      <c r="BF53" s="1327"/>
      <c r="BG53" s="1327"/>
      <c r="BH53" s="1327"/>
      <c r="BI53" s="1327"/>
      <c r="BJ53" s="1327"/>
      <c r="BK53" s="1327"/>
      <c r="BL53" s="1327"/>
      <c r="BM53" s="1327"/>
      <c r="BN53" s="1327"/>
      <c r="BO53" s="1327"/>
      <c r="BP53" s="1310"/>
      <c r="BQ53" s="1309"/>
      <c r="BR53" s="1309"/>
      <c r="BS53" s="1309"/>
      <c r="BT53" s="1309"/>
      <c r="BU53" s="1309"/>
      <c r="BV53" s="1309"/>
      <c r="BW53" s="1309"/>
      <c r="BX53" s="1309">
        <v>54.2</v>
      </c>
      <c r="BY53" s="1309"/>
      <c r="BZ53" s="1309"/>
      <c r="CA53" s="1309"/>
      <c r="CB53" s="1309"/>
      <c r="CC53" s="1309"/>
      <c r="CD53" s="1309"/>
      <c r="CE53" s="1309"/>
      <c r="CF53" s="1310"/>
      <c r="CG53" s="1309"/>
      <c r="CH53" s="1309"/>
      <c r="CI53" s="1309"/>
      <c r="CJ53" s="1309"/>
      <c r="CK53" s="1309"/>
      <c r="CL53" s="1309"/>
      <c r="CM53" s="1309"/>
      <c r="CN53" s="1310"/>
      <c r="CO53" s="1309"/>
      <c r="CP53" s="1309"/>
      <c r="CQ53" s="1309"/>
      <c r="CR53" s="1309"/>
      <c r="CS53" s="1309"/>
      <c r="CT53" s="1309"/>
      <c r="CU53" s="1309"/>
      <c r="CV53" s="1310"/>
      <c r="CW53" s="1309"/>
      <c r="CX53" s="1309"/>
      <c r="CY53" s="1309"/>
      <c r="CZ53" s="1309"/>
      <c r="DA53" s="1309"/>
      <c r="DB53" s="1309"/>
      <c r="DC53" s="1309"/>
    </row>
    <row r="54" spans="1:109" x14ac:dyDescent="0.15">
      <c r="A54" s="403"/>
      <c r="B54" s="395"/>
      <c r="G54" s="1325"/>
      <c r="H54" s="1325"/>
      <c r="I54" s="1320"/>
      <c r="J54" s="1320"/>
      <c r="K54" s="1326"/>
      <c r="L54" s="1326"/>
      <c r="M54" s="1326"/>
      <c r="N54" s="1326"/>
      <c r="AM54" s="404"/>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20"/>
      <c r="H55" s="1320"/>
      <c r="I55" s="1320"/>
      <c r="J55" s="1320"/>
      <c r="K55" s="1326"/>
      <c r="L55" s="1326"/>
      <c r="M55" s="1326"/>
      <c r="N55" s="1326"/>
      <c r="AN55" s="1324" t="s">
        <v>611</v>
      </c>
      <c r="AO55" s="1324"/>
      <c r="AP55" s="1324"/>
      <c r="AQ55" s="1324"/>
      <c r="AR55" s="1324"/>
      <c r="AS55" s="1324"/>
      <c r="AT55" s="1324"/>
      <c r="AU55" s="1324"/>
      <c r="AV55" s="1324"/>
      <c r="AW55" s="1324"/>
      <c r="AX55" s="1324"/>
      <c r="AY55" s="1324"/>
      <c r="AZ55" s="1324"/>
      <c r="BA55" s="1324"/>
      <c r="BB55" s="1327" t="s">
        <v>612</v>
      </c>
      <c r="BC55" s="1327"/>
      <c r="BD55" s="1327"/>
      <c r="BE55" s="1327"/>
      <c r="BF55" s="1327"/>
      <c r="BG55" s="1327"/>
      <c r="BH55" s="1327"/>
      <c r="BI55" s="1327"/>
      <c r="BJ55" s="1327"/>
      <c r="BK55" s="1327"/>
      <c r="BL55" s="1327"/>
      <c r="BM55" s="1327"/>
      <c r="BN55" s="1327"/>
      <c r="BO55" s="1327"/>
      <c r="BP55" s="1310"/>
      <c r="BQ55" s="1309"/>
      <c r="BR55" s="1309"/>
      <c r="BS55" s="1309"/>
      <c r="BT55" s="1309"/>
      <c r="BU55" s="1309"/>
      <c r="BV55" s="1309"/>
      <c r="BW55" s="1309"/>
      <c r="BX55" s="1309">
        <v>54.6</v>
      </c>
      <c r="BY55" s="1309"/>
      <c r="BZ55" s="1309"/>
      <c r="CA55" s="1309"/>
      <c r="CB55" s="1309"/>
      <c r="CC55" s="1309"/>
      <c r="CD55" s="1309"/>
      <c r="CE55" s="1309"/>
      <c r="CF55" s="1310"/>
      <c r="CG55" s="1309"/>
      <c r="CH55" s="1309"/>
      <c r="CI55" s="1309"/>
      <c r="CJ55" s="1309"/>
      <c r="CK55" s="1309"/>
      <c r="CL55" s="1309"/>
      <c r="CM55" s="1309"/>
      <c r="CN55" s="1310"/>
      <c r="CO55" s="1309"/>
      <c r="CP55" s="1309"/>
      <c r="CQ55" s="1309"/>
      <c r="CR55" s="1309"/>
      <c r="CS55" s="1309"/>
      <c r="CT55" s="1309"/>
      <c r="CU55" s="1309"/>
      <c r="CV55" s="1310"/>
      <c r="CW55" s="1309"/>
      <c r="CX55" s="1309"/>
      <c r="CY55" s="1309"/>
      <c r="CZ55" s="1309"/>
      <c r="DA55" s="1309"/>
      <c r="DB55" s="1309"/>
      <c r="DC55" s="1309"/>
    </row>
    <row r="56" spans="1:109" x14ac:dyDescent="0.15">
      <c r="A56" s="403"/>
      <c r="B56" s="395"/>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20"/>
      <c r="H57" s="1320"/>
      <c r="I57" s="1329"/>
      <c r="J57" s="1329"/>
      <c r="K57" s="1326"/>
      <c r="L57" s="1326"/>
      <c r="M57" s="1326"/>
      <c r="N57" s="1326"/>
      <c r="AM57" s="388"/>
      <c r="AN57" s="1324"/>
      <c r="AO57" s="1324"/>
      <c r="AP57" s="1324"/>
      <c r="AQ57" s="1324"/>
      <c r="AR57" s="1324"/>
      <c r="AS57" s="1324"/>
      <c r="AT57" s="1324"/>
      <c r="AU57" s="1324"/>
      <c r="AV57" s="1324"/>
      <c r="AW57" s="1324"/>
      <c r="AX57" s="1324"/>
      <c r="AY57" s="1324"/>
      <c r="AZ57" s="1324"/>
      <c r="BA57" s="1324"/>
      <c r="BB57" s="1327" t="s">
        <v>610</v>
      </c>
      <c r="BC57" s="1327"/>
      <c r="BD57" s="1327"/>
      <c r="BE57" s="1327"/>
      <c r="BF57" s="1327"/>
      <c r="BG57" s="1327"/>
      <c r="BH57" s="1327"/>
      <c r="BI57" s="1327"/>
      <c r="BJ57" s="1327"/>
      <c r="BK57" s="1327"/>
      <c r="BL57" s="1327"/>
      <c r="BM57" s="1327"/>
      <c r="BN57" s="1327"/>
      <c r="BO57" s="1327"/>
      <c r="BP57" s="1310"/>
      <c r="BQ57" s="1309"/>
      <c r="BR57" s="1309"/>
      <c r="BS57" s="1309"/>
      <c r="BT57" s="1309"/>
      <c r="BU57" s="1309"/>
      <c r="BV57" s="1309"/>
      <c r="BW57" s="1309"/>
      <c r="BX57" s="1309">
        <v>58.3</v>
      </c>
      <c r="BY57" s="1309"/>
      <c r="BZ57" s="1309"/>
      <c r="CA57" s="1309"/>
      <c r="CB57" s="1309"/>
      <c r="CC57" s="1309"/>
      <c r="CD57" s="1309"/>
      <c r="CE57" s="1309"/>
      <c r="CF57" s="1310"/>
      <c r="CG57" s="1309"/>
      <c r="CH57" s="1309"/>
      <c r="CI57" s="1309"/>
      <c r="CJ57" s="1309"/>
      <c r="CK57" s="1309"/>
      <c r="CL57" s="1309"/>
      <c r="CM57" s="1309"/>
      <c r="CN57" s="1310"/>
      <c r="CO57" s="1309"/>
      <c r="CP57" s="1309"/>
      <c r="CQ57" s="1309"/>
      <c r="CR57" s="1309"/>
      <c r="CS57" s="1309"/>
      <c r="CT57" s="1309"/>
      <c r="CU57" s="1309"/>
      <c r="CV57" s="1310"/>
      <c r="CW57" s="1309"/>
      <c r="CX57" s="1309"/>
      <c r="CY57" s="1309"/>
      <c r="CZ57" s="1309"/>
      <c r="DA57" s="1309"/>
      <c r="DB57" s="1309"/>
      <c r="DC57" s="1309"/>
      <c r="DD57" s="408"/>
      <c r="DE57" s="407"/>
    </row>
    <row r="58" spans="1:109" s="403" customFormat="1" x14ac:dyDescent="0.15">
      <c r="A58" s="388"/>
      <c r="B58" s="407"/>
      <c r="G58" s="1320"/>
      <c r="H58" s="1320"/>
      <c r="I58" s="1329"/>
      <c r="J58" s="1329"/>
      <c r="K58" s="1326"/>
      <c r="L58" s="1326"/>
      <c r="M58" s="1326"/>
      <c r="N58" s="1326"/>
      <c r="AM58" s="388"/>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613</v>
      </c>
    </row>
    <row r="64" spans="1:109" x14ac:dyDescent="0.15">
      <c r="B64" s="395"/>
      <c r="G64" s="402"/>
      <c r="I64" s="415"/>
      <c r="J64" s="415"/>
      <c r="K64" s="415"/>
      <c r="L64" s="415"/>
      <c r="M64" s="415"/>
      <c r="N64" s="416"/>
      <c r="AM64" s="402"/>
      <c r="AN64" s="402" t="s">
        <v>606</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1" t="s">
        <v>619</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x14ac:dyDescent="0.15">
      <c r="B66" s="395"/>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x14ac:dyDescent="0.15">
      <c r="B67" s="395"/>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x14ac:dyDescent="0.15">
      <c r="B68" s="395"/>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x14ac:dyDescent="0.15">
      <c r="B69" s="395"/>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607</v>
      </c>
    </row>
    <row r="72" spans="2:107" x14ac:dyDescent="0.15">
      <c r="B72" s="395"/>
      <c r="G72" s="1320"/>
      <c r="H72" s="1320"/>
      <c r="I72" s="1320"/>
      <c r="J72" s="1320"/>
      <c r="K72" s="405"/>
      <c r="L72" s="405"/>
      <c r="M72" s="406"/>
      <c r="N72" s="406"/>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556</v>
      </c>
      <c r="BQ72" s="1324"/>
      <c r="BR72" s="1324"/>
      <c r="BS72" s="1324"/>
      <c r="BT72" s="1324"/>
      <c r="BU72" s="1324"/>
      <c r="BV72" s="1324"/>
      <c r="BW72" s="1324"/>
      <c r="BX72" s="1324" t="s">
        <v>557</v>
      </c>
      <c r="BY72" s="1324"/>
      <c r="BZ72" s="1324"/>
      <c r="CA72" s="1324"/>
      <c r="CB72" s="1324"/>
      <c r="CC72" s="1324"/>
      <c r="CD72" s="1324"/>
      <c r="CE72" s="1324"/>
      <c r="CF72" s="1324" t="s">
        <v>558</v>
      </c>
      <c r="CG72" s="1324"/>
      <c r="CH72" s="1324"/>
      <c r="CI72" s="1324"/>
      <c r="CJ72" s="1324"/>
      <c r="CK72" s="1324"/>
      <c r="CL72" s="1324"/>
      <c r="CM72" s="1324"/>
      <c r="CN72" s="1324" t="s">
        <v>559</v>
      </c>
      <c r="CO72" s="1324"/>
      <c r="CP72" s="1324"/>
      <c r="CQ72" s="1324"/>
      <c r="CR72" s="1324"/>
      <c r="CS72" s="1324"/>
      <c r="CT72" s="1324"/>
      <c r="CU72" s="1324"/>
      <c r="CV72" s="1324" t="s">
        <v>560</v>
      </c>
      <c r="CW72" s="1324"/>
      <c r="CX72" s="1324"/>
      <c r="CY72" s="1324"/>
      <c r="CZ72" s="1324"/>
      <c r="DA72" s="1324"/>
      <c r="DB72" s="1324"/>
      <c r="DC72" s="1324"/>
    </row>
    <row r="73" spans="2:107" x14ac:dyDescent="0.15">
      <c r="B73" s="395"/>
      <c r="G73" s="1325"/>
      <c r="H73" s="1325"/>
      <c r="I73" s="1325"/>
      <c r="J73" s="1325"/>
      <c r="K73" s="1330"/>
      <c r="L73" s="1330"/>
      <c r="M73" s="1330"/>
      <c r="N73" s="1330"/>
      <c r="AM73" s="404"/>
      <c r="AN73" s="1327" t="s">
        <v>608</v>
      </c>
      <c r="AO73" s="1327"/>
      <c r="AP73" s="1327"/>
      <c r="AQ73" s="1327"/>
      <c r="AR73" s="1327"/>
      <c r="AS73" s="1327"/>
      <c r="AT73" s="1327"/>
      <c r="AU73" s="1327"/>
      <c r="AV73" s="1327"/>
      <c r="AW73" s="1327"/>
      <c r="AX73" s="1327"/>
      <c r="AY73" s="1327"/>
      <c r="AZ73" s="1327"/>
      <c r="BA73" s="1327"/>
      <c r="BB73" s="1327" t="s">
        <v>614</v>
      </c>
      <c r="BC73" s="1327"/>
      <c r="BD73" s="1327"/>
      <c r="BE73" s="1327"/>
      <c r="BF73" s="1327"/>
      <c r="BG73" s="1327"/>
      <c r="BH73" s="1327"/>
      <c r="BI73" s="1327"/>
      <c r="BJ73" s="1327"/>
      <c r="BK73" s="1327"/>
      <c r="BL73" s="1327"/>
      <c r="BM73" s="1327"/>
      <c r="BN73" s="1327"/>
      <c r="BO73" s="1327"/>
      <c r="BP73" s="1309">
        <v>60.8</v>
      </c>
      <c r="BQ73" s="1309"/>
      <c r="BR73" s="1309"/>
      <c r="BS73" s="1309"/>
      <c r="BT73" s="1309"/>
      <c r="BU73" s="1309"/>
      <c r="BV73" s="1309"/>
      <c r="BW73" s="1309"/>
      <c r="BX73" s="1309">
        <v>57</v>
      </c>
      <c r="BY73" s="1309"/>
      <c r="BZ73" s="1309"/>
      <c r="CA73" s="1309"/>
      <c r="CB73" s="1309"/>
      <c r="CC73" s="1309"/>
      <c r="CD73" s="1309"/>
      <c r="CE73" s="1309"/>
      <c r="CF73" s="1309">
        <v>61.6</v>
      </c>
      <c r="CG73" s="1309"/>
      <c r="CH73" s="1309"/>
      <c r="CI73" s="1309"/>
      <c r="CJ73" s="1309"/>
      <c r="CK73" s="1309"/>
      <c r="CL73" s="1309"/>
      <c r="CM73" s="1309"/>
      <c r="CN73" s="1309">
        <v>58.5</v>
      </c>
      <c r="CO73" s="1309"/>
      <c r="CP73" s="1309"/>
      <c r="CQ73" s="1309"/>
      <c r="CR73" s="1309"/>
      <c r="CS73" s="1309"/>
      <c r="CT73" s="1309"/>
      <c r="CU73" s="1309"/>
      <c r="CV73" s="1309">
        <v>74.2</v>
      </c>
      <c r="CW73" s="1309"/>
      <c r="CX73" s="1309"/>
      <c r="CY73" s="1309"/>
      <c r="CZ73" s="1309"/>
      <c r="DA73" s="1309"/>
      <c r="DB73" s="1309"/>
      <c r="DC73" s="1309"/>
    </row>
    <row r="74" spans="2:107" x14ac:dyDescent="0.15">
      <c r="B74" s="395"/>
      <c r="G74" s="1325"/>
      <c r="H74" s="1325"/>
      <c r="I74" s="1325"/>
      <c r="J74" s="1325"/>
      <c r="K74" s="1330"/>
      <c r="L74" s="1330"/>
      <c r="M74" s="1330"/>
      <c r="N74" s="1330"/>
      <c r="AM74" s="404"/>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25"/>
      <c r="H75" s="1325"/>
      <c r="I75" s="1320"/>
      <c r="J75" s="1320"/>
      <c r="K75" s="1326"/>
      <c r="L75" s="1326"/>
      <c r="M75" s="1326"/>
      <c r="N75" s="1326"/>
      <c r="AM75" s="404"/>
      <c r="AN75" s="1327"/>
      <c r="AO75" s="1327"/>
      <c r="AP75" s="1327"/>
      <c r="AQ75" s="1327"/>
      <c r="AR75" s="1327"/>
      <c r="AS75" s="1327"/>
      <c r="AT75" s="1327"/>
      <c r="AU75" s="1327"/>
      <c r="AV75" s="1327"/>
      <c r="AW75" s="1327"/>
      <c r="AX75" s="1327"/>
      <c r="AY75" s="1327"/>
      <c r="AZ75" s="1327"/>
      <c r="BA75" s="1327"/>
      <c r="BB75" s="1327" t="s">
        <v>616</v>
      </c>
      <c r="BC75" s="1327"/>
      <c r="BD75" s="1327"/>
      <c r="BE75" s="1327"/>
      <c r="BF75" s="1327"/>
      <c r="BG75" s="1327"/>
      <c r="BH75" s="1327"/>
      <c r="BI75" s="1327"/>
      <c r="BJ75" s="1327"/>
      <c r="BK75" s="1327"/>
      <c r="BL75" s="1327"/>
      <c r="BM75" s="1327"/>
      <c r="BN75" s="1327"/>
      <c r="BO75" s="1327"/>
      <c r="BP75" s="1309">
        <v>9.3000000000000007</v>
      </c>
      <c r="BQ75" s="1309"/>
      <c r="BR75" s="1309"/>
      <c r="BS75" s="1309"/>
      <c r="BT75" s="1309"/>
      <c r="BU75" s="1309"/>
      <c r="BV75" s="1309"/>
      <c r="BW75" s="1309"/>
      <c r="BX75" s="1309">
        <v>9.1999999999999993</v>
      </c>
      <c r="BY75" s="1309"/>
      <c r="BZ75" s="1309"/>
      <c r="CA75" s="1309"/>
      <c r="CB75" s="1309"/>
      <c r="CC75" s="1309"/>
      <c r="CD75" s="1309"/>
      <c r="CE75" s="1309"/>
      <c r="CF75" s="1309">
        <v>10.199999999999999</v>
      </c>
      <c r="CG75" s="1309"/>
      <c r="CH75" s="1309"/>
      <c r="CI75" s="1309"/>
      <c r="CJ75" s="1309"/>
      <c r="CK75" s="1309"/>
      <c r="CL75" s="1309"/>
      <c r="CM75" s="1309"/>
      <c r="CN75" s="1309">
        <v>10.9</v>
      </c>
      <c r="CO75" s="1309"/>
      <c r="CP75" s="1309"/>
      <c r="CQ75" s="1309"/>
      <c r="CR75" s="1309"/>
      <c r="CS75" s="1309"/>
      <c r="CT75" s="1309"/>
      <c r="CU75" s="1309"/>
      <c r="CV75" s="1309">
        <v>10.9</v>
      </c>
      <c r="CW75" s="1309"/>
      <c r="CX75" s="1309"/>
      <c r="CY75" s="1309"/>
      <c r="CZ75" s="1309"/>
      <c r="DA75" s="1309"/>
      <c r="DB75" s="1309"/>
      <c r="DC75" s="1309"/>
    </row>
    <row r="76" spans="2:107" x14ac:dyDescent="0.15">
      <c r="B76" s="395"/>
      <c r="G76" s="1325"/>
      <c r="H76" s="1325"/>
      <c r="I76" s="1320"/>
      <c r="J76" s="1320"/>
      <c r="K76" s="1326"/>
      <c r="L76" s="1326"/>
      <c r="M76" s="1326"/>
      <c r="N76" s="1326"/>
      <c r="AM76" s="404"/>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20"/>
      <c r="H77" s="1320"/>
      <c r="I77" s="1320"/>
      <c r="J77" s="1320"/>
      <c r="K77" s="1330"/>
      <c r="L77" s="1330"/>
      <c r="M77" s="1330"/>
      <c r="N77" s="1330"/>
      <c r="AN77" s="1324" t="s">
        <v>617</v>
      </c>
      <c r="AO77" s="1324"/>
      <c r="AP77" s="1324"/>
      <c r="AQ77" s="1324"/>
      <c r="AR77" s="1324"/>
      <c r="AS77" s="1324"/>
      <c r="AT77" s="1324"/>
      <c r="AU77" s="1324"/>
      <c r="AV77" s="1324"/>
      <c r="AW77" s="1324"/>
      <c r="AX77" s="1324"/>
      <c r="AY77" s="1324"/>
      <c r="AZ77" s="1324"/>
      <c r="BA77" s="1324"/>
      <c r="BB77" s="1327" t="s">
        <v>609</v>
      </c>
      <c r="BC77" s="1327"/>
      <c r="BD77" s="1327"/>
      <c r="BE77" s="1327"/>
      <c r="BF77" s="1327"/>
      <c r="BG77" s="1327"/>
      <c r="BH77" s="1327"/>
      <c r="BI77" s="1327"/>
      <c r="BJ77" s="1327"/>
      <c r="BK77" s="1327"/>
      <c r="BL77" s="1327"/>
      <c r="BM77" s="1327"/>
      <c r="BN77" s="1327"/>
      <c r="BO77" s="1327"/>
      <c r="BP77" s="1309">
        <v>58.5</v>
      </c>
      <c r="BQ77" s="1309"/>
      <c r="BR77" s="1309"/>
      <c r="BS77" s="1309"/>
      <c r="BT77" s="1309"/>
      <c r="BU77" s="1309"/>
      <c r="BV77" s="1309"/>
      <c r="BW77" s="1309"/>
      <c r="BX77" s="1309">
        <v>54.6</v>
      </c>
      <c r="BY77" s="1309"/>
      <c r="BZ77" s="1309"/>
      <c r="CA77" s="1309"/>
      <c r="CB77" s="1309"/>
      <c r="CC77" s="1309"/>
      <c r="CD77" s="1309"/>
      <c r="CE77" s="1309"/>
      <c r="CF77" s="1309">
        <v>53.2</v>
      </c>
      <c r="CG77" s="1309"/>
      <c r="CH77" s="1309"/>
      <c r="CI77" s="1309"/>
      <c r="CJ77" s="1309"/>
      <c r="CK77" s="1309"/>
      <c r="CL77" s="1309"/>
      <c r="CM77" s="1309"/>
      <c r="CN77" s="1309">
        <v>47.9</v>
      </c>
      <c r="CO77" s="1309"/>
      <c r="CP77" s="1309"/>
      <c r="CQ77" s="1309"/>
      <c r="CR77" s="1309"/>
      <c r="CS77" s="1309"/>
      <c r="CT77" s="1309"/>
      <c r="CU77" s="1309"/>
      <c r="CV77" s="1309">
        <v>49</v>
      </c>
      <c r="CW77" s="1309"/>
      <c r="CX77" s="1309"/>
      <c r="CY77" s="1309"/>
      <c r="CZ77" s="1309"/>
      <c r="DA77" s="1309"/>
      <c r="DB77" s="1309"/>
      <c r="DC77" s="1309"/>
    </row>
    <row r="78" spans="2:107" x14ac:dyDescent="0.15">
      <c r="B78" s="395"/>
      <c r="G78" s="1320"/>
      <c r="H78" s="1320"/>
      <c r="I78" s="1320"/>
      <c r="J78" s="1320"/>
      <c r="K78" s="1330"/>
      <c r="L78" s="1330"/>
      <c r="M78" s="1330"/>
      <c r="N78" s="1330"/>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20"/>
      <c r="H79" s="1320"/>
      <c r="I79" s="1329"/>
      <c r="J79" s="1329"/>
      <c r="K79" s="1331"/>
      <c r="L79" s="1331"/>
      <c r="M79" s="1331"/>
      <c r="N79" s="1331"/>
      <c r="AN79" s="1324"/>
      <c r="AO79" s="1324"/>
      <c r="AP79" s="1324"/>
      <c r="AQ79" s="1324"/>
      <c r="AR79" s="1324"/>
      <c r="AS79" s="1324"/>
      <c r="AT79" s="1324"/>
      <c r="AU79" s="1324"/>
      <c r="AV79" s="1324"/>
      <c r="AW79" s="1324"/>
      <c r="AX79" s="1324"/>
      <c r="AY79" s="1324"/>
      <c r="AZ79" s="1324"/>
      <c r="BA79" s="1324"/>
      <c r="BB79" s="1327" t="s">
        <v>615</v>
      </c>
      <c r="BC79" s="1327"/>
      <c r="BD79" s="1327"/>
      <c r="BE79" s="1327"/>
      <c r="BF79" s="1327"/>
      <c r="BG79" s="1327"/>
      <c r="BH79" s="1327"/>
      <c r="BI79" s="1327"/>
      <c r="BJ79" s="1327"/>
      <c r="BK79" s="1327"/>
      <c r="BL79" s="1327"/>
      <c r="BM79" s="1327"/>
      <c r="BN79" s="1327"/>
      <c r="BO79" s="1327"/>
      <c r="BP79" s="1309">
        <v>10.7</v>
      </c>
      <c r="BQ79" s="1309"/>
      <c r="BR79" s="1309"/>
      <c r="BS79" s="1309"/>
      <c r="BT79" s="1309"/>
      <c r="BU79" s="1309"/>
      <c r="BV79" s="1309"/>
      <c r="BW79" s="1309"/>
      <c r="BX79" s="1309">
        <v>10</v>
      </c>
      <c r="BY79" s="1309"/>
      <c r="BZ79" s="1309"/>
      <c r="CA79" s="1309"/>
      <c r="CB79" s="1309"/>
      <c r="CC79" s="1309"/>
      <c r="CD79" s="1309"/>
      <c r="CE79" s="1309"/>
      <c r="CF79" s="1309">
        <v>9.8000000000000007</v>
      </c>
      <c r="CG79" s="1309"/>
      <c r="CH79" s="1309"/>
      <c r="CI79" s="1309"/>
      <c r="CJ79" s="1309"/>
      <c r="CK79" s="1309"/>
      <c r="CL79" s="1309"/>
      <c r="CM79" s="1309"/>
      <c r="CN79" s="1309">
        <v>9.6</v>
      </c>
      <c r="CO79" s="1309"/>
      <c r="CP79" s="1309"/>
      <c r="CQ79" s="1309"/>
      <c r="CR79" s="1309"/>
      <c r="CS79" s="1309"/>
      <c r="CT79" s="1309"/>
      <c r="CU79" s="1309"/>
      <c r="CV79" s="1309">
        <v>9.5</v>
      </c>
      <c r="CW79" s="1309"/>
      <c r="CX79" s="1309"/>
      <c r="CY79" s="1309"/>
      <c r="CZ79" s="1309"/>
      <c r="DA79" s="1309"/>
      <c r="DB79" s="1309"/>
      <c r="DC79" s="1309"/>
    </row>
    <row r="80" spans="2:107" x14ac:dyDescent="0.15">
      <c r="B80" s="395"/>
      <c r="G80" s="1320"/>
      <c r="H80" s="1320"/>
      <c r="I80" s="1329"/>
      <c r="J80" s="1329"/>
      <c r="K80" s="1331"/>
      <c r="L80" s="1331"/>
      <c r="M80" s="1331"/>
      <c r="N80" s="1331"/>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dUhqm66AnEdzH9HsUb5cML0cOOtYf+aAR05VA67pHJW3ICMgno6roBa+PeAwCfVmBFWphuwmwrmr/HBmP0MKTw==" saltValue="+JEFto6RS2Ff/adazaJRd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502</v>
      </c>
    </row>
  </sheetData>
  <sheetProtection algorithmName="SHA-512" hashValue="FTi5gFEpfRefFnlLDXT1Zzz7wa7ThIaMP+6oleEfjLIEXVG2QHucA8HaEAgqQZjKlOmESxRRQos+wxzAPTSG4A==" saltValue="osELvF7M9Y2ClQlGiPGpw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502</v>
      </c>
    </row>
  </sheetData>
  <sheetProtection algorithmName="SHA-512" hashValue="oFRDfLMtjc2qb7jU7VmyaOOlGhy0C3nKC+5ZyR69O/xduAvCyJeeh2QjKdyZvLAMNUPgCphlII9hVqQJ3NZyHg==" saltValue="V6RbkYFTI+TbcBxl8othG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553</v>
      </c>
      <c r="G2" s="157"/>
      <c r="H2" s="158"/>
    </row>
    <row r="3" spans="1:8" x14ac:dyDescent="0.15">
      <c r="A3" s="154" t="s">
        <v>546</v>
      </c>
      <c r="B3" s="159"/>
      <c r="C3" s="160"/>
      <c r="D3" s="161">
        <v>135977</v>
      </c>
      <c r="E3" s="162"/>
      <c r="F3" s="163">
        <v>85459</v>
      </c>
      <c r="G3" s="164"/>
      <c r="H3" s="165"/>
    </row>
    <row r="4" spans="1:8" x14ac:dyDescent="0.15">
      <c r="A4" s="166"/>
      <c r="B4" s="167"/>
      <c r="C4" s="168"/>
      <c r="D4" s="169">
        <v>42607</v>
      </c>
      <c r="E4" s="170"/>
      <c r="F4" s="171">
        <v>44378</v>
      </c>
      <c r="G4" s="172"/>
      <c r="H4" s="173"/>
    </row>
    <row r="5" spans="1:8" x14ac:dyDescent="0.15">
      <c r="A5" s="154" t="s">
        <v>548</v>
      </c>
      <c r="B5" s="159"/>
      <c r="C5" s="160"/>
      <c r="D5" s="161">
        <v>100635</v>
      </c>
      <c r="E5" s="162"/>
      <c r="F5" s="163">
        <v>83280</v>
      </c>
      <c r="G5" s="164"/>
      <c r="H5" s="165"/>
    </row>
    <row r="6" spans="1:8" x14ac:dyDescent="0.15">
      <c r="A6" s="166"/>
      <c r="B6" s="167"/>
      <c r="C6" s="168"/>
      <c r="D6" s="169">
        <v>40376</v>
      </c>
      <c r="E6" s="170"/>
      <c r="F6" s="171">
        <v>43123</v>
      </c>
      <c r="G6" s="172"/>
      <c r="H6" s="173"/>
    </row>
    <row r="7" spans="1:8" x14ac:dyDescent="0.15">
      <c r="A7" s="154" t="s">
        <v>549</v>
      </c>
      <c r="B7" s="159"/>
      <c r="C7" s="160"/>
      <c r="D7" s="161">
        <v>230138</v>
      </c>
      <c r="E7" s="162"/>
      <c r="F7" s="163">
        <v>88968</v>
      </c>
      <c r="G7" s="164"/>
      <c r="H7" s="165"/>
    </row>
    <row r="8" spans="1:8" x14ac:dyDescent="0.15">
      <c r="A8" s="166"/>
      <c r="B8" s="167"/>
      <c r="C8" s="168"/>
      <c r="D8" s="169">
        <v>81248</v>
      </c>
      <c r="E8" s="170"/>
      <c r="F8" s="171">
        <v>45482</v>
      </c>
      <c r="G8" s="172"/>
      <c r="H8" s="173"/>
    </row>
    <row r="9" spans="1:8" x14ac:dyDescent="0.15">
      <c r="A9" s="154" t="s">
        <v>550</v>
      </c>
      <c r="B9" s="159"/>
      <c r="C9" s="160"/>
      <c r="D9" s="161">
        <v>99704</v>
      </c>
      <c r="E9" s="162"/>
      <c r="F9" s="163">
        <v>85173</v>
      </c>
      <c r="G9" s="164"/>
      <c r="H9" s="165"/>
    </row>
    <row r="10" spans="1:8" x14ac:dyDescent="0.15">
      <c r="A10" s="166"/>
      <c r="B10" s="167"/>
      <c r="C10" s="168"/>
      <c r="D10" s="169">
        <v>61351</v>
      </c>
      <c r="E10" s="170"/>
      <c r="F10" s="171">
        <v>43913</v>
      </c>
      <c r="G10" s="172"/>
      <c r="H10" s="173"/>
    </row>
    <row r="11" spans="1:8" x14ac:dyDescent="0.15">
      <c r="A11" s="154" t="s">
        <v>551</v>
      </c>
      <c r="B11" s="159"/>
      <c r="C11" s="160"/>
      <c r="D11" s="161">
        <v>143714</v>
      </c>
      <c r="E11" s="162"/>
      <c r="F11" s="163">
        <v>94081</v>
      </c>
      <c r="G11" s="164"/>
      <c r="H11" s="165"/>
    </row>
    <row r="12" spans="1:8" x14ac:dyDescent="0.15">
      <c r="A12" s="166"/>
      <c r="B12" s="167"/>
      <c r="C12" s="174"/>
      <c r="D12" s="169">
        <v>93166</v>
      </c>
      <c r="E12" s="170"/>
      <c r="F12" s="171">
        <v>48949</v>
      </c>
      <c r="G12" s="172"/>
      <c r="H12" s="173"/>
    </row>
    <row r="13" spans="1:8" x14ac:dyDescent="0.15">
      <c r="A13" s="154"/>
      <c r="B13" s="159"/>
      <c r="C13" s="175"/>
      <c r="D13" s="176">
        <v>142034</v>
      </c>
      <c r="E13" s="177"/>
      <c r="F13" s="178">
        <v>87392</v>
      </c>
      <c r="G13" s="179"/>
      <c r="H13" s="165"/>
    </row>
    <row r="14" spans="1:8" x14ac:dyDescent="0.15">
      <c r="A14" s="166"/>
      <c r="B14" s="167"/>
      <c r="C14" s="168"/>
      <c r="D14" s="169">
        <v>63750</v>
      </c>
      <c r="E14" s="170"/>
      <c r="F14" s="171">
        <v>45169</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3.57</v>
      </c>
      <c r="C19" s="180">
        <f>ROUND(VALUE(SUBSTITUTE(実質収支比率等に係る経年分析!G$48,"▲","-")),2)</f>
        <v>4.09</v>
      </c>
      <c r="D19" s="180">
        <f>ROUND(VALUE(SUBSTITUTE(実質収支比率等に係る経年分析!H$48,"▲","-")),2)</f>
        <v>3.61</v>
      </c>
      <c r="E19" s="180">
        <f>ROUND(VALUE(SUBSTITUTE(実質収支比率等に係る経年分析!I$48,"▲","-")),2)</f>
        <v>2.89</v>
      </c>
      <c r="F19" s="180">
        <f>ROUND(VALUE(SUBSTITUTE(実質収支比率等に係る経年分析!J$48,"▲","-")),2)</f>
        <v>4.05</v>
      </c>
    </row>
    <row r="20" spans="1:11" x14ac:dyDescent="0.15">
      <c r="A20" s="180" t="s">
        <v>55</v>
      </c>
      <c r="B20" s="180">
        <f>ROUND(VALUE(SUBSTITUTE(実質収支比率等に係る経年分析!F$47,"▲","-")),2)</f>
        <v>45.96</v>
      </c>
      <c r="C20" s="180">
        <f>ROUND(VALUE(SUBSTITUTE(実質収支比率等に係る経年分析!G$47,"▲","-")),2)</f>
        <v>46.58</v>
      </c>
      <c r="D20" s="180">
        <f>ROUND(VALUE(SUBSTITUTE(実質収支比率等に係る経年分析!H$47,"▲","-")),2)</f>
        <v>46.89</v>
      </c>
      <c r="E20" s="180">
        <f>ROUND(VALUE(SUBSTITUTE(実質収支比率等に係る経年分析!I$47,"▲","-")),2)</f>
        <v>43.41</v>
      </c>
      <c r="F20" s="180">
        <f>ROUND(VALUE(SUBSTITUTE(実質収支比率等に係る経年分析!J$47,"▲","-")),2)</f>
        <v>39.130000000000003</v>
      </c>
    </row>
    <row r="21" spans="1:11" x14ac:dyDescent="0.15">
      <c r="A21" s="180" t="s">
        <v>56</v>
      </c>
      <c r="B21" s="180">
        <f>IF(ISNUMBER(VALUE(SUBSTITUTE(実質収支比率等に係る経年分析!F$49,"▲","-"))),ROUND(VALUE(SUBSTITUTE(実質収支比率等に係る経年分析!F$49,"▲","-")),2),NA())</f>
        <v>8.5399999999999991</v>
      </c>
      <c r="C21" s="180">
        <f>IF(ISNUMBER(VALUE(SUBSTITUTE(実質収支比率等に係る経年分析!G$49,"▲","-"))),ROUND(VALUE(SUBSTITUTE(実質収支比率等に係る経年分析!G$49,"▲","-")),2),NA())</f>
        <v>0.01</v>
      </c>
      <c r="D21" s="180">
        <f>IF(ISNUMBER(VALUE(SUBSTITUTE(実質収支比率等に係る経年分析!H$49,"▲","-"))),ROUND(VALUE(SUBSTITUTE(実質収支比率等に係る経年分析!H$49,"▲","-")),2),NA())</f>
        <v>-1.89</v>
      </c>
      <c r="E21" s="180">
        <f>IF(ISNUMBER(VALUE(SUBSTITUTE(実質収支比率等に係る経年分析!I$49,"▲","-"))),ROUND(VALUE(SUBSTITUTE(実質収支比率等に係る経年分析!I$49,"▲","-")),2),NA())</f>
        <v>-3.96</v>
      </c>
      <c r="F21" s="180">
        <f>IF(ISNUMBER(VALUE(SUBSTITUTE(実質収支比率等に係る経年分析!J$49,"▲","-"))),ROUND(VALUE(SUBSTITUTE(実質収支比率等に係る経年分析!J$49,"▲","-")),2),NA())</f>
        <v>-1.94</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0.73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0.82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0.56000000000000005</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1.21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北秋田市後期高齢者医療特別会計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北秋田市特定地域生活排水処理事業特別会計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0.05</v>
      </c>
    </row>
    <row r="31" spans="1:11" x14ac:dyDescent="0.15">
      <c r="A31" s="181" t="str">
        <f>IF(連結実質赤字比率に係る赤字・黒字の構成分析!C$39="",NA(),連結実質赤字比率に係る赤字・黒字の構成分析!C$39)</f>
        <v>北秋田市国民健康保険特別会計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0.86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0.98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1.61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0.28999999999999998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0.06</v>
      </c>
    </row>
    <row r="32" spans="1:11" x14ac:dyDescent="0.15">
      <c r="A32" s="181" t="str">
        <f>IF(連結実質赤字比率に係る赤字・黒字の構成分析!C$38="",NA(),連結実質赤字比率に係る赤字・黒字の構成分析!C$38)</f>
        <v>北秋田市農業集落排水事業特別会計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v>
      </c>
    </row>
    <row r="33" spans="1:16" x14ac:dyDescent="0.15">
      <c r="A33" s="181" t="str">
        <f>IF(連結実質赤字比率に係る赤字・黒字の構成分析!C$37="",NA(),連結実質赤字比率に係る赤字・黒字の構成分析!C$37)</f>
        <v>北秋田市下水道事業特別会計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0.21</v>
      </c>
    </row>
    <row r="34" spans="1:16" x14ac:dyDescent="0.15">
      <c r="A34" s="181" t="str">
        <f>IF(連結実質赤字比率に係る赤字・黒字の構成分析!C$36="",NA(),連結実質赤字比率に係る赤字・黒字の構成分析!C$36)</f>
        <v>北秋田市介護保険特別会計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0.68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1.04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2.17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1.71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0.94</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3.56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4.09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2.89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4.05</v>
      </c>
    </row>
    <row r="36" spans="1:16" x14ac:dyDescent="0.15">
      <c r="A36" s="181" t="str">
        <f>IF(連結実質赤字比率に係る赤字・黒字の構成分析!C$34="",NA(),連結実質赤字比率に係る赤字・黒字の構成分析!C$34)</f>
        <v>北秋田市水道事業会計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3.12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2.98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2.88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9.67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11.46</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2457</v>
      </c>
      <c r="E42" s="182"/>
      <c r="F42" s="182"/>
      <c r="G42" s="182">
        <f>'実質公債費比率（分子）の構造'!L$52</f>
        <v>2596</v>
      </c>
      <c r="H42" s="182"/>
      <c r="I42" s="182"/>
      <c r="J42" s="182">
        <f>'実質公債費比率（分子）の構造'!M$52</f>
        <v>2594</v>
      </c>
      <c r="K42" s="182"/>
      <c r="L42" s="182"/>
      <c r="M42" s="182">
        <f>'実質公債費比率（分子）の構造'!N$52</f>
        <v>2675</v>
      </c>
      <c r="N42" s="182"/>
      <c r="O42" s="182"/>
      <c r="P42" s="182">
        <f>'実質公債費比率（分子）の構造'!O$52</f>
        <v>2591</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x14ac:dyDescent="0.15">
      <c r="A45" s="182" t="s">
        <v>66</v>
      </c>
      <c r="B45" s="182">
        <f>'実質公債費比率（分子）の構造'!K$49</f>
        <v>4</v>
      </c>
      <c r="C45" s="182"/>
      <c r="D45" s="182"/>
      <c r="E45" s="182">
        <f>'実質公債費比率（分子）の構造'!L$49</f>
        <v>4</v>
      </c>
      <c r="F45" s="182"/>
      <c r="G45" s="182"/>
      <c r="H45" s="182">
        <f>'実質公債費比率（分子）の構造'!M$49</f>
        <v>4</v>
      </c>
      <c r="I45" s="182"/>
      <c r="J45" s="182"/>
      <c r="K45" s="182">
        <f>'実質公債費比率（分子）の構造'!N$49</f>
        <v>4</v>
      </c>
      <c r="L45" s="182"/>
      <c r="M45" s="182"/>
      <c r="N45" s="182" t="str">
        <f>'実質公債費比率（分子）の構造'!O$49</f>
        <v>-</v>
      </c>
      <c r="O45" s="182"/>
      <c r="P45" s="182"/>
    </row>
    <row r="46" spans="1:16" x14ac:dyDescent="0.15">
      <c r="A46" s="182" t="s">
        <v>67</v>
      </c>
      <c r="B46" s="182">
        <f>'実質公債費比率（分子）の構造'!K$48</f>
        <v>1141</v>
      </c>
      <c r="C46" s="182"/>
      <c r="D46" s="182"/>
      <c r="E46" s="182">
        <f>'実質公債費比率（分子）の構造'!L$48</f>
        <v>1187</v>
      </c>
      <c r="F46" s="182"/>
      <c r="G46" s="182"/>
      <c r="H46" s="182">
        <f>'実質公債費比率（分子）の構造'!M$48</f>
        <v>1303</v>
      </c>
      <c r="I46" s="182"/>
      <c r="J46" s="182"/>
      <c r="K46" s="182">
        <f>'実質公債費比率（分子）の構造'!N$48</f>
        <v>1167</v>
      </c>
      <c r="L46" s="182"/>
      <c r="M46" s="182"/>
      <c r="N46" s="182">
        <f>'実質公債費比率（分子）の構造'!O$48</f>
        <v>1133</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2414</v>
      </c>
      <c r="C49" s="182"/>
      <c r="D49" s="182"/>
      <c r="E49" s="182">
        <f>'実質公債費比率（分子）の構造'!L$45</f>
        <v>2611</v>
      </c>
      <c r="F49" s="182"/>
      <c r="G49" s="182"/>
      <c r="H49" s="182">
        <f>'実質公債費比率（分子）の構造'!M$45</f>
        <v>2671</v>
      </c>
      <c r="I49" s="182"/>
      <c r="J49" s="182"/>
      <c r="K49" s="182">
        <f>'実質公債費比率（分子）の構造'!N$45</f>
        <v>2706</v>
      </c>
      <c r="L49" s="182"/>
      <c r="M49" s="182"/>
      <c r="N49" s="182">
        <f>'実質公債費比率（分子）の構造'!O$45</f>
        <v>2570</v>
      </c>
      <c r="O49" s="182"/>
      <c r="P49" s="182"/>
    </row>
    <row r="50" spans="1:16" x14ac:dyDescent="0.15">
      <c r="A50" s="182" t="s">
        <v>71</v>
      </c>
      <c r="B50" s="182" t="e">
        <f>NA()</f>
        <v>#N/A</v>
      </c>
      <c r="C50" s="182">
        <f>IF(ISNUMBER('実質公債費比率（分子）の構造'!K$53),'実質公債費比率（分子）の構造'!K$53,NA())</f>
        <v>1103</v>
      </c>
      <c r="D50" s="182" t="e">
        <f>NA()</f>
        <v>#N/A</v>
      </c>
      <c r="E50" s="182" t="e">
        <f>NA()</f>
        <v>#N/A</v>
      </c>
      <c r="F50" s="182">
        <f>IF(ISNUMBER('実質公債費比率（分子）の構造'!L$53),'実質公債費比率（分子）の構造'!L$53,NA())</f>
        <v>1206</v>
      </c>
      <c r="G50" s="182" t="e">
        <f>NA()</f>
        <v>#N/A</v>
      </c>
      <c r="H50" s="182" t="e">
        <f>NA()</f>
        <v>#N/A</v>
      </c>
      <c r="I50" s="182">
        <f>IF(ISNUMBER('実質公債費比率（分子）の構造'!M$53),'実質公債費比率（分子）の構造'!M$53,NA())</f>
        <v>1384</v>
      </c>
      <c r="J50" s="182" t="e">
        <f>NA()</f>
        <v>#N/A</v>
      </c>
      <c r="K50" s="182" t="e">
        <f>NA()</f>
        <v>#N/A</v>
      </c>
      <c r="L50" s="182">
        <f>IF(ISNUMBER('実質公債費比率（分子）の構造'!N$53),'実質公債費比率（分子）の構造'!N$53,NA())</f>
        <v>1202</v>
      </c>
      <c r="M50" s="182" t="e">
        <f>NA()</f>
        <v>#N/A</v>
      </c>
      <c r="N50" s="182" t="e">
        <f>NA()</f>
        <v>#N/A</v>
      </c>
      <c r="O50" s="182">
        <f>IF(ISNUMBER('実質公債費比率（分子）の構造'!O$53),'実質公債費比率（分子）の構造'!O$53,NA())</f>
        <v>1112</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27465</v>
      </c>
      <c r="E56" s="181"/>
      <c r="F56" s="181"/>
      <c r="G56" s="181">
        <f>'将来負担比率（分子）の構造'!J$52</f>
        <v>26596</v>
      </c>
      <c r="H56" s="181"/>
      <c r="I56" s="181"/>
      <c r="J56" s="181">
        <f>'将来負担比率（分子）の構造'!K$52</f>
        <v>28631</v>
      </c>
      <c r="K56" s="181"/>
      <c r="L56" s="181"/>
      <c r="M56" s="181">
        <f>'将来負担比率（分子）の構造'!L$52</f>
        <v>28136</v>
      </c>
      <c r="N56" s="181"/>
      <c r="O56" s="181"/>
      <c r="P56" s="181">
        <f>'将来負担比率（分子）の構造'!M$52</f>
        <v>27950</v>
      </c>
    </row>
    <row r="57" spans="1:16" x14ac:dyDescent="0.15">
      <c r="A57" s="181" t="s">
        <v>42</v>
      </c>
      <c r="B57" s="181"/>
      <c r="C57" s="181"/>
      <c r="D57" s="181">
        <f>'将来負担比率（分子）の構造'!I$51</f>
        <v>1376</v>
      </c>
      <c r="E57" s="181"/>
      <c r="F57" s="181"/>
      <c r="G57" s="181">
        <f>'将来負担比率（分子）の構造'!J$51</f>
        <v>1360</v>
      </c>
      <c r="H57" s="181"/>
      <c r="I57" s="181"/>
      <c r="J57" s="181">
        <f>'将来負担比率（分子）の構造'!K$51</f>
        <v>1263</v>
      </c>
      <c r="K57" s="181"/>
      <c r="L57" s="181"/>
      <c r="M57" s="181">
        <f>'将来負担比率（分子）の構造'!L$51</f>
        <v>1199</v>
      </c>
      <c r="N57" s="181"/>
      <c r="O57" s="181"/>
      <c r="P57" s="181">
        <f>'将来負担比率（分子）の構造'!M$51</f>
        <v>1158</v>
      </c>
    </row>
    <row r="58" spans="1:16" x14ac:dyDescent="0.15">
      <c r="A58" s="181" t="s">
        <v>41</v>
      </c>
      <c r="B58" s="181"/>
      <c r="C58" s="181"/>
      <c r="D58" s="181">
        <f>'将来負担比率（分子）の構造'!I$50</f>
        <v>10674</v>
      </c>
      <c r="E58" s="181"/>
      <c r="F58" s="181"/>
      <c r="G58" s="181">
        <f>'将来負担比率（分子）の構造'!J$50</f>
        <v>10393</v>
      </c>
      <c r="H58" s="181"/>
      <c r="I58" s="181"/>
      <c r="J58" s="181">
        <f>'将来負担比率（分子）の構造'!K$50</f>
        <v>10192</v>
      </c>
      <c r="K58" s="181"/>
      <c r="L58" s="181"/>
      <c r="M58" s="181">
        <f>'将来負担比率（分子）の構造'!L$50</f>
        <v>9834</v>
      </c>
      <c r="N58" s="181"/>
      <c r="O58" s="181"/>
      <c r="P58" s="181">
        <f>'将来負担比率（分子）の構造'!M$50</f>
        <v>8857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f>'将来負担比率（分子）の構造'!J$46</f>
        <v>54</v>
      </c>
      <c r="F61" s="181"/>
      <c r="G61" s="181"/>
      <c r="H61" s="181">
        <f>'将来負担比率（分子）の構造'!K$46</f>
        <v>50</v>
      </c>
      <c r="I61" s="181"/>
      <c r="J61" s="181"/>
      <c r="K61" s="181">
        <f>'将来負担比率（分子）の構造'!L$46</f>
        <v>47</v>
      </c>
      <c r="L61" s="181"/>
      <c r="M61" s="181"/>
      <c r="N61" s="181">
        <f>'将来負担比率（分子）の構造'!M$46</f>
        <v>43</v>
      </c>
      <c r="O61" s="181"/>
      <c r="P61" s="181"/>
    </row>
    <row r="62" spans="1:16" x14ac:dyDescent="0.15">
      <c r="A62" s="181" t="s">
        <v>35</v>
      </c>
      <c r="B62" s="181">
        <f>'将来負担比率（分子）の構造'!I$45</f>
        <v>3328</v>
      </c>
      <c r="C62" s="181"/>
      <c r="D62" s="181"/>
      <c r="E62" s="181">
        <f>'将来負担比率（分子）の構造'!J$45</f>
        <v>3221</v>
      </c>
      <c r="F62" s="181"/>
      <c r="G62" s="181"/>
      <c r="H62" s="181">
        <f>'将来負担比率（分子）の構造'!K$45</f>
        <v>2973</v>
      </c>
      <c r="I62" s="181"/>
      <c r="J62" s="181"/>
      <c r="K62" s="181">
        <f>'将来負担比率（分子）の構造'!L$45</f>
        <v>2617</v>
      </c>
      <c r="L62" s="181"/>
      <c r="M62" s="181"/>
      <c r="N62" s="181">
        <f>'将来負担比率（分子）の構造'!M$45</f>
        <v>2671</v>
      </c>
      <c r="O62" s="181"/>
      <c r="P62" s="181"/>
    </row>
    <row r="63" spans="1:16" x14ac:dyDescent="0.15">
      <c r="A63" s="181" t="s">
        <v>34</v>
      </c>
      <c r="B63" s="181">
        <f>'将来負担比率（分子）の構造'!I$44</f>
        <v>10</v>
      </c>
      <c r="C63" s="181"/>
      <c r="D63" s="181"/>
      <c r="E63" s="181">
        <f>'将来負担比率（分子）の構造'!J$44</f>
        <v>7</v>
      </c>
      <c r="F63" s="181"/>
      <c r="G63" s="181"/>
      <c r="H63" s="181">
        <f>'将来負担比率（分子）の構造'!K$44</f>
        <v>3</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18817</v>
      </c>
      <c r="C64" s="181"/>
      <c r="D64" s="181"/>
      <c r="E64" s="181">
        <f>'将来負担比率（分子）の構造'!J$43</f>
        <v>17998</v>
      </c>
      <c r="F64" s="181"/>
      <c r="G64" s="181"/>
      <c r="H64" s="181">
        <f>'将来負担比率（分子）の構造'!K$43</f>
        <v>17841</v>
      </c>
      <c r="I64" s="181"/>
      <c r="J64" s="181"/>
      <c r="K64" s="181">
        <f>'将来負担比率（分子）の構造'!L$43</f>
        <v>17278</v>
      </c>
      <c r="L64" s="181"/>
      <c r="M64" s="181"/>
      <c r="N64" s="181">
        <f>'将来負担比率（分子）の構造'!M$43</f>
        <v>17150</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24977</v>
      </c>
      <c r="C66" s="181"/>
      <c r="D66" s="181"/>
      <c r="E66" s="181">
        <f>'将来負担比率（分子）の構造'!J$41</f>
        <v>23932</v>
      </c>
      <c r="F66" s="181"/>
      <c r="G66" s="181"/>
      <c r="H66" s="181">
        <f>'将来負担比率（分子）の構造'!K$41</f>
        <v>26329</v>
      </c>
      <c r="I66" s="181"/>
      <c r="J66" s="181"/>
      <c r="K66" s="181">
        <f>'将来負担比率（分子）の構造'!L$41</f>
        <v>25806</v>
      </c>
      <c r="L66" s="181"/>
      <c r="M66" s="181"/>
      <c r="N66" s="181">
        <f>'将来負担比率（分子）の構造'!M$41</f>
        <v>26347</v>
      </c>
      <c r="O66" s="181"/>
      <c r="P66" s="181"/>
    </row>
    <row r="67" spans="1:16" x14ac:dyDescent="0.15">
      <c r="A67" s="181" t="s">
        <v>75</v>
      </c>
      <c r="B67" s="181" t="e">
        <f>NA()</f>
        <v>#N/A</v>
      </c>
      <c r="C67" s="181">
        <f>IF(ISNUMBER('将来負担比率（分子）の構造'!I$53), IF('将来負担比率（分子）の構造'!I$53 &lt; 0, 0, '将来負担比率（分子）の構造'!I$53), NA())</f>
        <v>7616</v>
      </c>
      <c r="D67" s="181" t="e">
        <f>NA()</f>
        <v>#N/A</v>
      </c>
      <c r="E67" s="181" t="e">
        <f>NA()</f>
        <v>#N/A</v>
      </c>
      <c r="F67" s="181">
        <f>IF(ISNUMBER('将来負担比率（分子）の構造'!J$53), IF('将来負担比率（分子）の構造'!J$53 &lt; 0, 0, '将来負担比率（分子）の構造'!J$53), NA())</f>
        <v>6863</v>
      </c>
      <c r="G67" s="181" t="e">
        <f>NA()</f>
        <v>#N/A</v>
      </c>
      <c r="H67" s="181" t="e">
        <f>NA()</f>
        <v>#N/A</v>
      </c>
      <c r="I67" s="181">
        <f>IF(ISNUMBER('将来負担比率（分子）の構造'!K$53), IF('将来負担比率（分子）の構造'!K$53 &lt; 0, 0, '将来負担比率（分子）の構造'!K$53), NA())</f>
        <v>7110</v>
      </c>
      <c r="J67" s="181" t="e">
        <f>NA()</f>
        <v>#N/A</v>
      </c>
      <c r="K67" s="181" t="e">
        <f>NA()</f>
        <v>#N/A</v>
      </c>
      <c r="L67" s="181">
        <f>IF(ISNUMBER('将来負担比率（分子）の構造'!L$53), IF('将来負担比率（分子）の構造'!L$53 &lt; 0, 0, '将来負担比率（分子）の構造'!L$53), NA())</f>
        <v>6579</v>
      </c>
      <c r="M67" s="181" t="e">
        <f>NA()</f>
        <v>#N/A</v>
      </c>
      <c r="N67" s="181" t="e">
        <f>NA()</f>
        <v>#N/A</v>
      </c>
      <c r="O67" s="181">
        <f>IF(ISNUMBER('将来負担比率（分子）の構造'!M$53), IF('将来負担比率（分子）の構造'!M$53 &lt; 0, 0, '将来負担比率（分子）の構造'!M$53), NA())</f>
        <v>8247</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6564</v>
      </c>
      <c r="C72" s="185">
        <f>基金残高に係る経年分析!G55</f>
        <v>5980</v>
      </c>
      <c r="D72" s="185">
        <f>基金残高に係る経年分析!H55</f>
        <v>5311</v>
      </c>
    </row>
    <row r="73" spans="1:16" x14ac:dyDescent="0.15">
      <c r="A73" s="184" t="s">
        <v>78</v>
      </c>
      <c r="B73" s="185">
        <f>基金残高に係る経年分析!F56</f>
        <v>1880</v>
      </c>
      <c r="C73" s="185">
        <f>基金残高に係る経年分析!G56</f>
        <v>1944</v>
      </c>
      <c r="D73" s="185">
        <f>基金残高に係る経年分析!H56</f>
        <v>1546</v>
      </c>
    </row>
    <row r="74" spans="1:16" x14ac:dyDescent="0.15">
      <c r="A74" s="184" t="s">
        <v>79</v>
      </c>
      <c r="B74" s="185">
        <f>基金残高に係る経年分析!F57</f>
        <v>3104</v>
      </c>
      <c r="C74" s="185">
        <f>基金残高に係る経年分析!G57</f>
        <v>3079</v>
      </c>
      <c r="D74" s="185">
        <f>基金残高に係る経年分析!H57</f>
        <v>3174</v>
      </c>
    </row>
  </sheetData>
  <sheetProtection algorithmName="SHA-512" hashValue="XcFtYAuboA0HTh6KxBhr6gTnw4f+0ZgD5hLsidyssL4Lu8qDnCL0bjiPqV8zIwbykX77SPTO4yO9nDXcqlsD/w==" saltValue="fDSe2yoXIu6bw9urEHUwQ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213</v>
      </c>
      <c r="DI1" s="660"/>
      <c r="DJ1" s="660"/>
      <c r="DK1" s="660"/>
      <c r="DL1" s="660"/>
      <c r="DM1" s="660"/>
      <c r="DN1" s="661"/>
      <c r="DO1" s="226"/>
      <c r="DP1" s="659" t="s">
        <v>214</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216</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217</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218</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219</v>
      </c>
      <c r="S4" s="663"/>
      <c r="T4" s="663"/>
      <c r="U4" s="663"/>
      <c r="V4" s="663"/>
      <c r="W4" s="663"/>
      <c r="X4" s="663"/>
      <c r="Y4" s="664"/>
      <c r="Z4" s="662" t="s">
        <v>220</v>
      </c>
      <c r="AA4" s="663"/>
      <c r="AB4" s="663"/>
      <c r="AC4" s="664"/>
      <c r="AD4" s="662" t="s">
        <v>221</v>
      </c>
      <c r="AE4" s="663"/>
      <c r="AF4" s="663"/>
      <c r="AG4" s="663"/>
      <c r="AH4" s="663"/>
      <c r="AI4" s="663"/>
      <c r="AJ4" s="663"/>
      <c r="AK4" s="664"/>
      <c r="AL4" s="662" t="s">
        <v>220</v>
      </c>
      <c r="AM4" s="663"/>
      <c r="AN4" s="663"/>
      <c r="AO4" s="664"/>
      <c r="AP4" s="668" t="s">
        <v>222</v>
      </c>
      <c r="AQ4" s="668"/>
      <c r="AR4" s="668"/>
      <c r="AS4" s="668"/>
      <c r="AT4" s="668"/>
      <c r="AU4" s="668"/>
      <c r="AV4" s="668"/>
      <c r="AW4" s="668"/>
      <c r="AX4" s="668"/>
      <c r="AY4" s="668"/>
      <c r="AZ4" s="668"/>
      <c r="BA4" s="668"/>
      <c r="BB4" s="668"/>
      <c r="BC4" s="668"/>
      <c r="BD4" s="668"/>
      <c r="BE4" s="668"/>
      <c r="BF4" s="668"/>
      <c r="BG4" s="668" t="s">
        <v>223</v>
      </c>
      <c r="BH4" s="668"/>
      <c r="BI4" s="668"/>
      <c r="BJ4" s="668"/>
      <c r="BK4" s="668"/>
      <c r="BL4" s="668"/>
      <c r="BM4" s="668"/>
      <c r="BN4" s="668"/>
      <c r="BO4" s="668" t="s">
        <v>220</v>
      </c>
      <c r="BP4" s="668"/>
      <c r="BQ4" s="668"/>
      <c r="BR4" s="668"/>
      <c r="BS4" s="668" t="s">
        <v>224</v>
      </c>
      <c r="BT4" s="668"/>
      <c r="BU4" s="668"/>
      <c r="BV4" s="668"/>
      <c r="BW4" s="668"/>
      <c r="BX4" s="668"/>
      <c r="BY4" s="668"/>
      <c r="BZ4" s="668"/>
      <c r="CA4" s="668"/>
      <c r="CB4" s="668"/>
      <c r="CD4" s="665" t="s">
        <v>225</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226</v>
      </c>
      <c r="C5" s="670"/>
      <c r="D5" s="670"/>
      <c r="E5" s="670"/>
      <c r="F5" s="670"/>
      <c r="G5" s="670"/>
      <c r="H5" s="670"/>
      <c r="I5" s="670"/>
      <c r="J5" s="670"/>
      <c r="K5" s="670"/>
      <c r="L5" s="670"/>
      <c r="M5" s="670"/>
      <c r="N5" s="670"/>
      <c r="O5" s="670"/>
      <c r="P5" s="670"/>
      <c r="Q5" s="671"/>
      <c r="R5" s="672">
        <v>3009148</v>
      </c>
      <c r="S5" s="673"/>
      <c r="T5" s="673"/>
      <c r="U5" s="673"/>
      <c r="V5" s="673"/>
      <c r="W5" s="673"/>
      <c r="X5" s="673"/>
      <c r="Y5" s="674"/>
      <c r="Z5" s="675">
        <v>12</v>
      </c>
      <c r="AA5" s="675"/>
      <c r="AB5" s="675"/>
      <c r="AC5" s="675"/>
      <c r="AD5" s="676">
        <v>3009148</v>
      </c>
      <c r="AE5" s="676"/>
      <c r="AF5" s="676"/>
      <c r="AG5" s="676"/>
      <c r="AH5" s="676"/>
      <c r="AI5" s="676"/>
      <c r="AJ5" s="676"/>
      <c r="AK5" s="676"/>
      <c r="AL5" s="677">
        <v>22.4</v>
      </c>
      <c r="AM5" s="678"/>
      <c r="AN5" s="678"/>
      <c r="AO5" s="679"/>
      <c r="AP5" s="669" t="s">
        <v>227</v>
      </c>
      <c r="AQ5" s="670"/>
      <c r="AR5" s="670"/>
      <c r="AS5" s="670"/>
      <c r="AT5" s="670"/>
      <c r="AU5" s="670"/>
      <c r="AV5" s="670"/>
      <c r="AW5" s="670"/>
      <c r="AX5" s="670"/>
      <c r="AY5" s="670"/>
      <c r="AZ5" s="670"/>
      <c r="BA5" s="670"/>
      <c r="BB5" s="670"/>
      <c r="BC5" s="670"/>
      <c r="BD5" s="670"/>
      <c r="BE5" s="670"/>
      <c r="BF5" s="671"/>
      <c r="BG5" s="683">
        <v>3005556</v>
      </c>
      <c r="BH5" s="684"/>
      <c r="BI5" s="684"/>
      <c r="BJ5" s="684"/>
      <c r="BK5" s="684"/>
      <c r="BL5" s="684"/>
      <c r="BM5" s="684"/>
      <c r="BN5" s="685"/>
      <c r="BO5" s="686">
        <v>99.9</v>
      </c>
      <c r="BP5" s="686"/>
      <c r="BQ5" s="686"/>
      <c r="BR5" s="686"/>
      <c r="BS5" s="687" t="s">
        <v>228</v>
      </c>
      <c r="BT5" s="687"/>
      <c r="BU5" s="687"/>
      <c r="BV5" s="687"/>
      <c r="BW5" s="687"/>
      <c r="BX5" s="687"/>
      <c r="BY5" s="687"/>
      <c r="BZ5" s="687"/>
      <c r="CA5" s="687"/>
      <c r="CB5" s="691"/>
      <c r="CD5" s="665" t="s">
        <v>222</v>
      </c>
      <c r="CE5" s="666"/>
      <c r="CF5" s="666"/>
      <c r="CG5" s="666"/>
      <c r="CH5" s="666"/>
      <c r="CI5" s="666"/>
      <c r="CJ5" s="666"/>
      <c r="CK5" s="666"/>
      <c r="CL5" s="666"/>
      <c r="CM5" s="666"/>
      <c r="CN5" s="666"/>
      <c r="CO5" s="666"/>
      <c r="CP5" s="666"/>
      <c r="CQ5" s="667"/>
      <c r="CR5" s="665" t="s">
        <v>229</v>
      </c>
      <c r="CS5" s="666"/>
      <c r="CT5" s="666"/>
      <c r="CU5" s="666"/>
      <c r="CV5" s="666"/>
      <c r="CW5" s="666"/>
      <c r="CX5" s="666"/>
      <c r="CY5" s="667"/>
      <c r="CZ5" s="665" t="s">
        <v>220</v>
      </c>
      <c r="DA5" s="666"/>
      <c r="DB5" s="666"/>
      <c r="DC5" s="667"/>
      <c r="DD5" s="665" t="s">
        <v>230</v>
      </c>
      <c r="DE5" s="666"/>
      <c r="DF5" s="666"/>
      <c r="DG5" s="666"/>
      <c r="DH5" s="666"/>
      <c r="DI5" s="666"/>
      <c r="DJ5" s="666"/>
      <c r="DK5" s="666"/>
      <c r="DL5" s="666"/>
      <c r="DM5" s="666"/>
      <c r="DN5" s="666"/>
      <c r="DO5" s="666"/>
      <c r="DP5" s="667"/>
      <c r="DQ5" s="665" t="s">
        <v>231</v>
      </c>
      <c r="DR5" s="666"/>
      <c r="DS5" s="666"/>
      <c r="DT5" s="666"/>
      <c r="DU5" s="666"/>
      <c r="DV5" s="666"/>
      <c r="DW5" s="666"/>
      <c r="DX5" s="666"/>
      <c r="DY5" s="666"/>
      <c r="DZ5" s="666"/>
      <c r="EA5" s="666"/>
      <c r="EB5" s="666"/>
      <c r="EC5" s="667"/>
    </row>
    <row r="6" spans="2:143" ht="11.25" customHeight="1" x14ac:dyDescent="0.15">
      <c r="B6" s="680" t="s">
        <v>232</v>
      </c>
      <c r="C6" s="681"/>
      <c r="D6" s="681"/>
      <c r="E6" s="681"/>
      <c r="F6" s="681"/>
      <c r="G6" s="681"/>
      <c r="H6" s="681"/>
      <c r="I6" s="681"/>
      <c r="J6" s="681"/>
      <c r="K6" s="681"/>
      <c r="L6" s="681"/>
      <c r="M6" s="681"/>
      <c r="N6" s="681"/>
      <c r="O6" s="681"/>
      <c r="P6" s="681"/>
      <c r="Q6" s="682"/>
      <c r="R6" s="683">
        <v>285101</v>
      </c>
      <c r="S6" s="684"/>
      <c r="T6" s="684"/>
      <c r="U6" s="684"/>
      <c r="V6" s="684"/>
      <c r="W6" s="684"/>
      <c r="X6" s="684"/>
      <c r="Y6" s="685"/>
      <c r="Z6" s="686">
        <v>1.1000000000000001</v>
      </c>
      <c r="AA6" s="686"/>
      <c r="AB6" s="686"/>
      <c r="AC6" s="686"/>
      <c r="AD6" s="687">
        <v>285101</v>
      </c>
      <c r="AE6" s="687"/>
      <c r="AF6" s="687"/>
      <c r="AG6" s="687"/>
      <c r="AH6" s="687"/>
      <c r="AI6" s="687"/>
      <c r="AJ6" s="687"/>
      <c r="AK6" s="687"/>
      <c r="AL6" s="688">
        <v>2.1</v>
      </c>
      <c r="AM6" s="689"/>
      <c r="AN6" s="689"/>
      <c r="AO6" s="690"/>
      <c r="AP6" s="680" t="s">
        <v>233</v>
      </c>
      <c r="AQ6" s="681"/>
      <c r="AR6" s="681"/>
      <c r="AS6" s="681"/>
      <c r="AT6" s="681"/>
      <c r="AU6" s="681"/>
      <c r="AV6" s="681"/>
      <c r="AW6" s="681"/>
      <c r="AX6" s="681"/>
      <c r="AY6" s="681"/>
      <c r="AZ6" s="681"/>
      <c r="BA6" s="681"/>
      <c r="BB6" s="681"/>
      <c r="BC6" s="681"/>
      <c r="BD6" s="681"/>
      <c r="BE6" s="681"/>
      <c r="BF6" s="682"/>
      <c r="BG6" s="683">
        <v>3005556</v>
      </c>
      <c r="BH6" s="684"/>
      <c r="BI6" s="684"/>
      <c r="BJ6" s="684"/>
      <c r="BK6" s="684"/>
      <c r="BL6" s="684"/>
      <c r="BM6" s="684"/>
      <c r="BN6" s="685"/>
      <c r="BO6" s="686">
        <v>99.9</v>
      </c>
      <c r="BP6" s="686"/>
      <c r="BQ6" s="686"/>
      <c r="BR6" s="686"/>
      <c r="BS6" s="687" t="s">
        <v>228</v>
      </c>
      <c r="BT6" s="687"/>
      <c r="BU6" s="687"/>
      <c r="BV6" s="687"/>
      <c r="BW6" s="687"/>
      <c r="BX6" s="687"/>
      <c r="BY6" s="687"/>
      <c r="BZ6" s="687"/>
      <c r="CA6" s="687"/>
      <c r="CB6" s="691"/>
      <c r="CD6" s="694" t="s">
        <v>234</v>
      </c>
      <c r="CE6" s="695"/>
      <c r="CF6" s="695"/>
      <c r="CG6" s="695"/>
      <c r="CH6" s="695"/>
      <c r="CI6" s="695"/>
      <c r="CJ6" s="695"/>
      <c r="CK6" s="695"/>
      <c r="CL6" s="695"/>
      <c r="CM6" s="695"/>
      <c r="CN6" s="695"/>
      <c r="CO6" s="695"/>
      <c r="CP6" s="695"/>
      <c r="CQ6" s="696"/>
      <c r="CR6" s="683">
        <v>178300</v>
      </c>
      <c r="CS6" s="684"/>
      <c r="CT6" s="684"/>
      <c r="CU6" s="684"/>
      <c r="CV6" s="684"/>
      <c r="CW6" s="684"/>
      <c r="CX6" s="684"/>
      <c r="CY6" s="685"/>
      <c r="CZ6" s="677">
        <v>0.7</v>
      </c>
      <c r="DA6" s="678"/>
      <c r="DB6" s="678"/>
      <c r="DC6" s="697"/>
      <c r="DD6" s="692" t="s">
        <v>129</v>
      </c>
      <c r="DE6" s="684"/>
      <c r="DF6" s="684"/>
      <c r="DG6" s="684"/>
      <c r="DH6" s="684"/>
      <c r="DI6" s="684"/>
      <c r="DJ6" s="684"/>
      <c r="DK6" s="684"/>
      <c r="DL6" s="684"/>
      <c r="DM6" s="684"/>
      <c r="DN6" s="684"/>
      <c r="DO6" s="684"/>
      <c r="DP6" s="685"/>
      <c r="DQ6" s="692">
        <v>178300</v>
      </c>
      <c r="DR6" s="684"/>
      <c r="DS6" s="684"/>
      <c r="DT6" s="684"/>
      <c r="DU6" s="684"/>
      <c r="DV6" s="684"/>
      <c r="DW6" s="684"/>
      <c r="DX6" s="684"/>
      <c r="DY6" s="684"/>
      <c r="DZ6" s="684"/>
      <c r="EA6" s="684"/>
      <c r="EB6" s="684"/>
      <c r="EC6" s="693"/>
    </row>
    <row r="7" spans="2:143" ht="11.25" customHeight="1" x14ac:dyDescent="0.15">
      <c r="B7" s="680" t="s">
        <v>235</v>
      </c>
      <c r="C7" s="681"/>
      <c r="D7" s="681"/>
      <c r="E7" s="681"/>
      <c r="F7" s="681"/>
      <c r="G7" s="681"/>
      <c r="H7" s="681"/>
      <c r="I7" s="681"/>
      <c r="J7" s="681"/>
      <c r="K7" s="681"/>
      <c r="L7" s="681"/>
      <c r="M7" s="681"/>
      <c r="N7" s="681"/>
      <c r="O7" s="681"/>
      <c r="P7" s="681"/>
      <c r="Q7" s="682"/>
      <c r="R7" s="683">
        <v>2119</v>
      </c>
      <c r="S7" s="684"/>
      <c r="T7" s="684"/>
      <c r="U7" s="684"/>
      <c r="V7" s="684"/>
      <c r="W7" s="684"/>
      <c r="X7" s="684"/>
      <c r="Y7" s="685"/>
      <c r="Z7" s="686">
        <v>0</v>
      </c>
      <c r="AA7" s="686"/>
      <c r="AB7" s="686"/>
      <c r="AC7" s="686"/>
      <c r="AD7" s="687">
        <v>2119</v>
      </c>
      <c r="AE7" s="687"/>
      <c r="AF7" s="687"/>
      <c r="AG7" s="687"/>
      <c r="AH7" s="687"/>
      <c r="AI7" s="687"/>
      <c r="AJ7" s="687"/>
      <c r="AK7" s="687"/>
      <c r="AL7" s="688">
        <v>0</v>
      </c>
      <c r="AM7" s="689"/>
      <c r="AN7" s="689"/>
      <c r="AO7" s="690"/>
      <c r="AP7" s="680" t="s">
        <v>236</v>
      </c>
      <c r="AQ7" s="681"/>
      <c r="AR7" s="681"/>
      <c r="AS7" s="681"/>
      <c r="AT7" s="681"/>
      <c r="AU7" s="681"/>
      <c r="AV7" s="681"/>
      <c r="AW7" s="681"/>
      <c r="AX7" s="681"/>
      <c r="AY7" s="681"/>
      <c r="AZ7" s="681"/>
      <c r="BA7" s="681"/>
      <c r="BB7" s="681"/>
      <c r="BC7" s="681"/>
      <c r="BD7" s="681"/>
      <c r="BE7" s="681"/>
      <c r="BF7" s="682"/>
      <c r="BG7" s="683">
        <v>1152848</v>
      </c>
      <c r="BH7" s="684"/>
      <c r="BI7" s="684"/>
      <c r="BJ7" s="684"/>
      <c r="BK7" s="684"/>
      <c r="BL7" s="684"/>
      <c r="BM7" s="684"/>
      <c r="BN7" s="685"/>
      <c r="BO7" s="686">
        <v>38.299999999999997</v>
      </c>
      <c r="BP7" s="686"/>
      <c r="BQ7" s="686"/>
      <c r="BR7" s="686"/>
      <c r="BS7" s="687" t="s">
        <v>129</v>
      </c>
      <c r="BT7" s="687"/>
      <c r="BU7" s="687"/>
      <c r="BV7" s="687"/>
      <c r="BW7" s="687"/>
      <c r="BX7" s="687"/>
      <c r="BY7" s="687"/>
      <c r="BZ7" s="687"/>
      <c r="CA7" s="687"/>
      <c r="CB7" s="691"/>
      <c r="CD7" s="698" t="s">
        <v>237</v>
      </c>
      <c r="CE7" s="699"/>
      <c r="CF7" s="699"/>
      <c r="CG7" s="699"/>
      <c r="CH7" s="699"/>
      <c r="CI7" s="699"/>
      <c r="CJ7" s="699"/>
      <c r="CK7" s="699"/>
      <c r="CL7" s="699"/>
      <c r="CM7" s="699"/>
      <c r="CN7" s="699"/>
      <c r="CO7" s="699"/>
      <c r="CP7" s="699"/>
      <c r="CQ7" s="700"/>
      <c r="CR7" s="683">
        <v>3159523</v>
      </c>
      <c r="CS7" s="684"/>
      <c r="CT7" s="684"/>
      <c r="CU7" s="684"/>
      <c r="CV7" s="684"/>
      <c r="CW7" s="684"/>
      <c r="CX7" s="684"/>
      <c r="CY7" s="685"/>
      <c r="CZ7" s="686">
        <v>13</v>
      </c>
      <c r="DA7" s="686"/>
      <c r="DB7" s="686"/>
      <c r="DC7" s="686"/>
      <c r="DD7" s="692">
        <v>248534</v>
      </c>
      <c r="DE7" s="684"/>
      <c r="DF7" s="684"/>
      <c r="DG7" s="684"/>
      <c r="DH7" s="684"/>
      <c r="DI7" s="684"/>
      <c r="DJ7" s="684"/>
      <c r="DK7" s="684"/>
      <c r="DL7" s="684"/>
      <c r="DM7" s="684"/>
      <c r="DN7" s="684"/>
      <c r="DO7" s="684"/>
      <c r="DP7" s="685"/>
      <c r="DQ7" s="692">
        <v>2859080</v>
      </c>
      <c r="DR7" s="684"/>
      <c r="DS7" s="684"/>
      <c r="DT7" s="684"/>
      <c r="DU7" s="684"/>
      <c r="DV7" s="684"/>
      <c r="DW7" s="684"/>
      <c r="DX7" s="684"/>
      <c r="DY7" s="684"/>
      <c r="DZ7" s="684"/>
      <c r="EA7" s="684"/>
      <c r="EB7" s="684"/>
      <c r="EC7" s="693"/>
    </row>
    <row r="8" spans="2:143" ht="11.25" customHeight="1" x14ac:dyDescent="0.15">
      <c r="B8" s="680" t="s">
        <v>238</v>
      </c>
      <c r="C8" s="681"/>
      <c r="D8" s="681"/>
      <c r="E8" s="681"/>
      <c r="F8" s="681"/>
      <c r="G8" s="681"/>
      <c r="H8" s="681"/>
      <c r="I8" s="681"/>
      <c r="J8" s="681"/>
      <c r="K8" s="681"/>
      <c r="L8" s="681"/>
      <c r="M8" s="681"/>
      <c r="N8" s="681"/>
      <c r="O8" s="681"/>
      <c r="P8" s="681"/>
      <c r="Q8" s="682"/>
      <c r="R8" s="683">
        <v>5558</v>
      </c>
      <c r="S8" s="684"/>
      <c r="T8" s="684"/>
      <c r="U8" s="684"/>
      <c r="V8" s="684"/>
      <c r="W8" s="684"/>
      <c r="X8" s="684"/>
      <c r="Y8" s="685"/>
      <c r="Z8" s="686">
        <v>0</v>
      </c>
      <c r="AA8" s="686"/>
      <c r="AB8" s="686"/>
      <c r="AC8" s="686"/>
      <c r="AD8" s="687">
        <v>5558</v>
      </c>
      <c r="AE8" s="687"/>
      <c r="AF8" s="687"/>
      <c r="AG8" s="687"/>
      <c r="AH8" s="687"/>
      <c r="AI8" s="687"/>
      <c r="AJ8" s="687"/>
      <c r="AK8" s="687"/>
      <c r="AL8" s="688">
        <v>0</v>
      </c>
      <c r="AM8" s="689"/>
      <c r="AN8" s="689"/>
      <c r="AO8" s="690"/>
      <c r="AP8" s="680" t="s">
        <v>239</v>
      </c>
      <c r="AQ8" s="681"/>
      <c r="AR8" s="681"/>
      <c r="AS8" s="681"/>
      <c r="AT8" s="681"/>
      <c r="AU8" s="681"/>
      <c r="AV8" s="681"/>
      <c r="AW8" s="681"/>
      <c r="AX8" s="681"/>
      <c r="AY8" s="681"/>
      <c r="AZ8" s="681"/>
      <c r="BA8" s="681"/>
      <c r="BB8" s="681"/>
      <c r="BC8" s="681"/>
      <c r="BD8" s="681"/>
      <c r="BE8" s="681"/>
      <c r="BF8" s="682"/>
      <c r="BG8" s="683">
        <v>50071</v>
      </c>
      <c r="BH8" s="684"/>
      <c r="BI8" s="684"/>
      <c r="BJ8" s="684"/>
      <c r="BK8" s="684"/>
      <c r="BL8" s="684"/>
      <c r="BM8" s="684"/>
      <c r="BN8" s="685"/>
      <c r="BO8" s="686">
        <v>1.7</v>
      </c>
      <c r="BP8" s="686"/>
      <c r="BQ8" s="686"/>
      <c r="BR8" s="686"/>
      <c r="BS8" s="692" t="s">
        <v>228</v>
      </c>
      <c r="BT8" s="684"/>
      <c r="BU8" s="684"/>
      <c r="BV8" s="684"/>
      <c r="BW8" s="684"/>
      <c r="BX8" s="684"/>
      <c r="BY8" s="684"/>
      <c r="BZ8" s="684"/>
      <c r="CA8" s="684"/>
      <c r="CB8" s="693"/>
      <c r="CD8" s="698" t="s">
        <v>240</v>
      </c>
      <c r="CE8" s="699"/>
      <c r="CF8" s="699"/>
      <c r="CG8" s="699"/>
      <c r="CH8" s="699"/>
      <c r="CI8" s="699"/>
      <c r="CJ8" s="699"/>
      <c r="CK8" s="699"/>
      <c r="CL8" s="699"/>
      <c r="CM8" s="699"/>
      <c r="CN8" s="699"/>
      <c r="CO8" s="699"/>
      <c r="CP8" s="699"/>
      <c r="CQ8" s="700"/>
      <c r="CR8" s="683">
        <v>5912811</v>
      </c>
      <c r="CS8" s="684"/>
      <c r="CT8" s="684"/>
      <c r="CU8" s="684"/>
      <c r="CV8" s="684"/>
      <c r="CW8" s="684"/>
      <c r="CX8" s="684"/>
      <c r="CY8" s="685"/>
      <c r="CZ8" s="686">
        <v>24.3</v>
      </c>
      <c r="DA8" s="686"/>
      <c r="DB8" s="686"/>
      <c r="DC8" s="686"/>
      <c r="DD8" s="692">
        <v>49498</v>
      </c>
      <c r="DE8" s="684"/>
      <c r="DF8" s="684"/>
      <c r="DG8" s="684"/>
      <c r="DH8" s="684"/>
      <c r="DI8" s="684"/>
      <c r="DJ8" s="684"/>
      <c r="DK8" s="684"/>
      <c r="DL8" s="684"/>
      <c r="DM8" s="684"/>
      <c r="DN8" s="684"/>
      <c r="DO8" s="684"/>
      <c r="DP8" s="685"/>
      <c r="DQ8" s="692">
        <v>3431618</v>
      </c>
      <c r="DR8" s="684"/>
      <c r="DS8" s="684"/>
      <c r="DT8" s="684"/>
      <c r="DU8" s="684"/>
      <c r="DV8" s="684"/>
      <c r="DW8" s="684"/>
      <c r="DX8" s="684"/>
      <c r="DY8" s="684"/>
      <c r="DZ8" s="684"/>
      <c r="EA8" s="684"/>
      <c r="EB8" s="684"/>
      <c r="EC8" s="693"/>
    </row>
    <row r="9" spans="2:143" ht="11.25" customHeight="1" x14ac:dyDescent="0.15">
      <c r="B9" s="680" t="s">
        <v>241</v>
      </c>
      <c r="C9" s="681"/>
      <c r="D9" s="681"/>
      <c r="E9" s="681"/>
      <c r="F9" s="681"/>
      <c r="G9" s="681"/>
      <c r="H9" s="681"/>
      <c r="I9" s="681"/>
      <c r="J9" s="681"/>
      <c r="K9" s="681"/>
      <c r="L9" s="681"/>
      <c r="M9" s="681"/>
      <c r="N9" s="681"/>
      <c r="O9" s="681"/>
      <c r="P9" s="681"/>
      <c r="Q9" s="682"/>
      <c r="R9" s="683">
        <v>3373</v>
      </c>
      <c r="S9" s="684"/>
      <c r="T9" s="684"/>
      <c r="U9" s="684"/>
      <c r="V9" s="684"/>
      <c r="W9" s="684"/>
      <c r="X9" s="684"/>
      <c r="Y9" s="685"/>
      <c r="Z9" s="686">
        <v>0</v>
      </c>
      <c r="AA9" s="686"/>
      <c r="AB9" s="686"/>
      <c r="AC9" s="686"/>
      <c r="AD9" s="687">
        <v>3373</v>
      </c>
      <c r="AE9" s="687"/>
      <c r="AF9" s="687"/>
      <c r="AG9" s="687"/>
      <c r="AH9" s="687"/>
      <c r="AI9" s="687"/>
      <c r="AJ9" s="687"/>
      <c r="AK9" s="687"/>
      <c r="AL9" s="688">
        <v>0</v>
      </c>
      <c r="AM9" s="689"/>
      <c r="AN9" s="689"/>
      <c r="AO9" s="690"/>
      <c r="AP9" s="680" t="s">
        <v>242</v>
      </c>
      <c r="AQ9" s="681"/>
      <c r="AR9" s="681"/>
      <c r="AS9" s="681"/>
      <c r="AT9" s="681"/>
      <c r="AU9" s="681"/>
      <c r="AV9" s="681"/>
      <c r="AW9" s="681"/>
      <c r="AX9" s="681"/>
      <c r="AY9" s="681"/>
      <c r="AZ9" s="681"/>
      <c r="BA9" s="681"/>
      <c r="BB9" s="681"/>
      <c r="BC9" s="681"/>
      <c r="BD9" s="681"/>
      <c r="BE9" s="681"/>
      <c r="BF9" s="682"/>
      <c r="BG9" s="683">
        <v>938284</v>
      </c>
      <c r="BH9" s="684"/>
      <c r="BI9" s="684"/>
      <c r="BJ9" s="684"/>
      <c r="BK9" s="684"/>
      <c r="BL9" s="684"/>
      <c r="BM9" s="684"/>
      <c r="BN9" s="685"/>
      <c r="BO9" s="686">
        <v>31.2</v>
      </c>
      <c r="BP9" s="686"/>
      <c r="BQ9" s="686"/>
      <c r="BR9" s="686"/>
      <c r="BS9" s="692" t="s">
        <v>129</v>
      </c>
      <c r="BT9" s="684"/>
      <c r="BU9" s="684"/>
      <c r="BV9" s="684"/>
      <c r="BW9" s="684"/>
      <c r="BX9" s="684"/>
      <c r="BY9" s="684"/>
      <c r="BZ9" s="684"/>
      <c r="CA9" s="684"/>
      <c r="CB9" s="693"/>
      <c r="CD9" s="698" t="s">
        <v>243</v>
      </c>
      <c r="CE9" s="699"/>
      <c r="CF9" s="699"/>
      <c r="CG9" s="699"/>
      <c r="CH9" s="699"/>
      <c r="CI9" s="699"/>
      <c r="CJ9" s="699"/>
      <c r="CK9" s="699"/>
      <c r="CL9" s="699"/>
      <c r="CM9" s="699"/>
      <c r="CN9" s="699"/>
      <c r="CO9" s="699"/>
      <c r="CP9" s="699"/>
      <c r="CQ9" s="700"/>
      <c r="CR9" s="683">
        <v>4123518</v>
      </c>
      <c r="CS9" s="684"/>
      <c r="CT9" s="684"/>
      <c r="CU9" s="684"/>
      <c r="CV9" s="684"/>
      <c r="CW9" s="684"/>
      <c r="CX9" s="684"/>
      <c r="CY9" s="685"/>
      <c r="CZ9" s="686">
        <v>17</v>
      </c>
      <c r="DA9" s="686"/>
      <c r="DB9" s="686"/>
      <c r="DC9" s="686"/>
      <c r="DD9" s="692">
        <v>1534550</v>
      </c>
      <c r="DE9" s="684"/>
      <c r="DF9" s="684"/>
      <c r="DG9" s="684"/>
      <c r="DH9" s="684"/>
      <c r="DI9" s="684"/>
      <c r="DJ9" s="684"/>
      <c r="DK9" s="684"/>
      <c r="DL9" s="684"/>
      <c r="DM9" s="684"/>
      <c r="DN9" s="684"/>
      <c r="DO9" s="684"/>
      <c r="DP9" s="685"/>
      <c r="DQ9" s="692">
        <v>2626410</v>
      </c>
      <c r="DR9" s="684"/>
      <c r="DS9" s="684"/>
      <c r="DT9" s="684"/>
      <c r="DU9" s="684"/>
      <c r="DV9" s="684"/>
      <c r="DW9" s="684"/>
      <c r="DX9" s="684"/>
      <c r="DY9" s="684"/>
      <c r="DZ9" s="684"/>
      <c r="EA9" s="684"/>
      <c r="EB9" s="684"/>
      <c r="EC9" s="693"/>
    </row>
    <row r="10" spans="2:143" ht="11.25" customHeight="1" x14ac:dyDescent="0.15">
      <c r="B10" s="680" t="s">
        <v>244</v>
      </c>
      <c r="C10" s="681"/>
      <c r="D10" s="681"/>
      <c r="E10" s="681"/>
      <c r="F10" s="681"/>
      <c r="G10" s="681"/>
      <c r="H10" s="681"/>
      <c r="I10" s="681"/>
      <c r="J10" s="681"/>
      <c r="K10" s="681"/>
      <c r="L10" s="681"/>
      <c r="M10" s="681"/>
      <c r="N10" s="681"/>
      <c r="O10" s="681"/>
      <c r="P10" s="681"/>
      <c r="Q10" s="682"/>
      <c r="R10" s="683" t="s">
        <v>228</v>
      </c>
      <c r="S10" s="684"/>
      <c r="T10" s="684"/>
      <c r="U10" s="684"/>
      <c r="V10" s="684"/>
      <c r="W10" s="684"/>
      <c r="X10" s="684"/>
      <c r="Y10" s="685"/>
      <c r="Z10" s="686" t="s">
        <v>228</v>
      </c>
      <c r="AA10" s="686"/>
      <c r="AB10" s="686"/>
      <c r="AC10" s="686"/>
      <c r="AD10" s="687" t="s">
        <v>228</v>
      </c>
      <c r="AE10" s="687"/>
      <c r="AF10" s="687"/>
      <c r="AG10" s="687"/>
      <c r="AH10" s="687"/>
      <c r="AI10" s="687"/>
      <c r="AJ10" s="687"/>
      <c r="AK10" s="687"/>
      <c r="AL10" s="688" t="s">
        <v>228</v>
      </c>
      <c r="AM10" s="689"/>
      <c r="AN10" s="689"/>
      <c r="AO10" s="690"/>
      <c r="AP10" s="680" t="s">
        <v>245</v>
      </c>
      <c r="AQ10" s="681"/>
      <c r="AR10" s="681"/>
      <c r="AS10" s="681"/>
      <c r="AT10" s="681"/>
      <c r="AU10" s="681"/>
      <c r="AV10" s="681"/>
      <c r="AW10" s="681"/>
      <c r="AX10" s="681"/>
      <c r="AY10" s="681"/>
      <c r="AZ10" s="681"/>
      <c r="BA10" s="681"/>
      <c r="BB10" s="681"/>
      <c r="BC10" s="681"/>
      <c r="BD10" s="681"/>
      <c r="BE10" s="681"/>
      <c r="BF10" s="682"/>
      <c r="BG10" s="683">
        <v>70377</v>
      </c>
      <c r="BH10" s="684"/>
      <c r="BI10" s="684"/>
      <c r="BJ10" s="684"/>
      <c r="BK10" s="684"/>
      <c r="BL10" s="684"/>
      <c r="BM10" s="684"/>
      <c r="BN10" s="685"/>
      <c r="BO10" s="686">
        <v>2.2999999999999998</v>
      </c>
      <c r="BP10" s="686"/>
      <c r="BQ10" s="686"/>
      <c r="BR10" s="686"/>
      <c r="BS10" s="692" t="s">
        <v>246</v>
      </c>
      <c r="BT10" s="684"/>
      <c r="BU10" s="684"/>
      <c r="BV10" s="684"/>
      <c r="BW10" s="684"/>
      <c r="BX10" s="684"/>
      <c r="BY10" s="684"/>
      <c r="BZ10" s="684"/>
      <c r="CA10" s="684"/>
      <c r="CB10" s="693"/>
      <c r="CD10" s="698" t="s">
        <v>247</v>
      </c>
      <c r="CE10" s="699"/>
      <c r="CF10" s="699"/>
      <c r="CG10" s="699"/>
      <c r="CH10" s="699"/>
      <c r="CI10" s="699"/>
      <c r="CJ10" s="699"/>
      <c r="CK10" s="699"/>
      <c r="CL10" s="699"/>
      <c r="CM10" s="699"/>
      <c r="CN10" s="699"/>
      <c r="CO10" s="699"/>
      <c r="CP10" s="699"/>
      <c r="CQ10" s="700"/>
      <c r="CR10" s="683">
        <v>18424</v>
      </c>
      <c r="CS10" s="684"/>
      <c r="CT10" s="684"/>
      <c r="CU10" s="684"/>
      <c r="CV10" s="684"/>
      <c r="CW10" s="684"/>
      <c r="CX10" s="684"/>
      <c r="CY10" s="685"/>
      <c r="CZ10" s="686">
        <v>0.1</v>
      </c>
      <c r="DA10" s="686"/>
      <c r="DB10" s="686"/>
      <c r="DC10" s="686"/>
      <c r="DD10" s="692" t="s">
        <v>228</v>
      </c>
      <c r="DE10" s="684"/>
      <c r="DF10" s="684"/>
      <c r="DG10" s="684"/>
      <c r="DH10" s="684"/>
      <c r="DI10" s="684"/>
      <c r="DJ10" s="684"/>
      <c r="DK10" s="684"/>
      <c r="DL10" s="684"/>
      <c r="DM10" s="684"/>
      <c r="DN10" s="684"/>
      <c r="DO10" s="684"/>
      <c r="DP10" s="685"/>
      <c r="DQ10" s="692">
        <v>18252</v>
      </c>
      <c r="DR10" s="684"/>
      <c r="DS10" s="684"/>
      <c r="DT10" s="684"/>
      <c r="DU10" s="684"/>
      <c r="DV10" s="684"/>
      <c r="DW10" s="684"/>
      <c r="DX10" s="684"/>
      <c r="DY10" s="684"/>
      <c r="DZ10" s="684"/>
      <c r="EA10" s="684"/>
      <c r="EB10" s="684"/>
      <c r="EC10" s="693"/>
    </row>
    <row r="11" spans="2:143" ht="11.25" customHeight="1" x14ac:dyDescent="0.15">
      <c r="B11" s="680" t="s">
        <v>248</v>
      </c>
      <c r="C11" s="681"/>
      <c r="D11" s="681"/>
      <c r="E11" s="681"/>
      <c r="F11" s="681"/>
      <c r="G11" s="681"/>
      <c r="H11" s="681"/>
      <c r="I11" s="681"/>
      <c r="J11" s="681"/>
      <c r="K11" s="681"/>
      <c r="L11" s="681"/>
      <c r="M11" s="681"/>
      <c r="N11" s="681"/>
      <c r="O11" s="681"/>
      <c r="P11" s="681"/>
      <c r="Q11" s="682"/>
      <c r="R11" s="683">
        <v>593811</v>
      </c>
      <c r="S11" s="684"/>
      <c r="T11" s="684"/>
      <c r="U11" s="684"/>
      <c r="V11" s="684"/>
      <c r="W11" s="684"/>
      <c r="X11" s="684"/>
      <c r="Y11" s="685"/>
      <c r="Z11" s="688">
        <v>2.4</v>
      </c>
      <c r="AA11" s="689"/>
      <c r="AB11" s="689"/>
      <c r="AC11" s="701"/>
      <c r="AD11" s="692">
        <v>593811</v>
      </c>
      <c r="AE11" s="684"/>
      <c r="AF11" s="684"/>
      <c r="AG11" s="684"/>
      <c r="AH11" s="684"/>
      <c r="AI11" s="684"/>
      <c r="AJ11" s="684"/>
      <c r="AK11" s="685"/>
      <c r="AL11" s="688">
        <v>4.4000000000000004</v>
      </c>
      <c r="AM11" s="689"/>
      <c r="AN11" s="689"/>
      <c r="AO11" s="690"/>
      <c r="AP11" s="680" t="s">
        <v>249</v>
      </c>
      <c r="AQ11" s="681"/>
      <c r="AR11" s="681"/>
      <c r="AS11" s="681"/>
      <c r="AT11" s="681"/>
      <c r="AU11" s="681"/>
      <c r="AV11" s="681"/>
      <c r="AW11" s="681"/>
      <c r="AX11" s="681"/>
      <c r="AY11" s="681"/>
      <c r="AZ11" s="681"/>
      <c r="BA11" s="681"/>
      <c r="BB11" s="681"/>
      <c r="BC11" s="681"/>
      <c r="BD11" s="681"/>
      <c r="BE11" s="681"/>
      <c r="BF11" s="682"/>
      <c r="BG11" s="683">
        <v>94116</v>
      </c>
      <c r="BH11" s="684"/>
      <c r="BI11" s="684"/>
      <c r="BJ11" s="684"/>
      <c r="BK11" s="684"/>
      <c r="BL11" s="684"/>
      <c r="BM11" s="684"/>
      <c r="BN11" s="685"/>
      <c r="BO11" s="686">
        <v>3.1</v>
      </c>
      <c r="BP11" s="686"/>
      <c r="BQ11" s="686"/>
      <c r="BR11" s="686"/>
      <c r="BS11" s="692" t="s">
        <v>129</v>
      </c>
      <c r="BT11" s="684"/>
      <c r="BU11" s="684"/>
      <c r="BV11" s="684"/>
      <c r="BW11" s="684"/>
      <c r="BX11" s="684"/>
      <c r="BY11" s="684"/>
      <c r="BZ11" s="684"/>
      <c r="CA11" s="684"/>
      <c r="CB11" s="693"/>
      <c r="CD11" s="698" t="s">
        <v>250</v>
      </c>
      <c r="CE11" s="699"/>
      <c r="CF11" s="699"/>
      <c r="CG11" s="699"/>
      <c r="CH11" s="699"/>
      <c r="CI11" s="699"/>
      <c r="CJ11" s="699"/>
      <c r="CK11" s="699"/>
      <c r="CL11" s="699"/>
      <c r="CM11" s="699"/>
      <c r="CN11" s="699"/>
      <c r="CO11" s="699"/>
      <c r="CP11" s="699"/>
      <c r="CQ11" s="700"/>
      <c r="CR11" s="683">
        <v>1147284</v>
      </c>
      <c r="CS11" s="684"/>
      <c r="CT11" s="684"/>
      <c r="CU11" s="684"/>
      <c r="CV11" s="684"/>
      <c r="CW11" s="684"/>
      <c r="CX11" s="684"/>
      <c r="CY11" s="685"/>
      <c r="CZ11" s="686">
        <v>4.7</v>
      </c>
      <c r="DA11" s="686"/>
      <c r="DB11" s="686"/>
      <c r="DC11" s="686"/>
      <c r="DD11" s="692">
        <v>337314</v>
      </c>
      <c r="DE11" s="684"/>
      <c r="DF11" s="684"/>
      <c r="DG11" s="684"/>
      <c r="DH11" s="684"/>
      <c r="DI11" s="684"/>
      <c r="DJ11" s="684"/>
      <c r="DK11" s="684"/>
      <c r="DL11" s="684"/>
      <c r="DM11" s="684"/>
      <c r="DN11" s="684"/>
      <c r="DO11" s="684"/>
      <c r="DP11" s="685"/>
      <c r="DQ11" s="692">
        <v>646859</v>
      </c>
      <c r="DR11" s="684"/>
      <c r="DS11" s="684"/>
      <c r="DT11" s="684"/>
      <c r="DU11" s="684"/>
      <c r="DV11" s="684"/>
      <c r="DW11" s="684"/>
      <c r="DX11" s="684"/>
      <c r="DY11" s="684"/>
      <c r="DZ11" s="684"/>
      <c r="EA11" s="684"/>
      <c r="EB11" s="684"/>
      <c r="EC11" s="693"/>
    </row>
    <row r="12" spans="2:143" ht="11.25" customHeight="1" x14ac:dyDescent="0.15">
      <c r="B12" s="680" t="s">
        <v>251</v>
      </c>
      <c r="C12" s="681"/>
      <c r="D12" s="681"/>
      <c r="E12" s="681"/>
      <c r="F12" s="681"/>
      <c r="G12" s="681"/>
      <c r="H12" s="681"/>
      <c r="I12" s="681"/>
      <c r="J12" s="681"/>
      <c r="K12" s="681"/>
      <c r="L12" s="681"/>
      <c r="M12" s="681"/>
      <c r="N12" s="681"/>
      <c r="O12" s="681"/>
      <c r="P12" s="681"/>
      <c r="Q12" s="682"/>
      <c r="R12" s="683">
        <v>6374</v>
      </c>
      <c r="S12" s="684"/>
      <c r="T12" s="684"/>
      <c r="U12" s="684"/>
      <c r="V12" s="684"/>
      <c r="W12" s="684"/>
      <c r="X12" s="684"/>
      <c r="Y12" s="685"/>
      <c r="Z12" s="686">
        <v>0</v>
      </c>
      <c r="AA12" s="686"/>
      <c r="AB12" s="686"/>
      <c r="AC12" s="686"/>
      <c r="AD12" s="687">
        <v>6374</v>
      </c>
      <c r="AE12" s="687"/>
      <c r="AF12" s="687"/>
      <c r="AG12" s="687"/>
      <c r="AH12" s="687"/>
      <c r="AI12" s="687"/>
      <c r="AJ12" s="687"/>
      <c r="AK12" s="687"/>
      <c r="AL12" s="688">
        <v>0</v>
      </c>
      <c r="AM12" s="689"/>
      <c r="AN12" s="689"/>
      <c r="AO12" s="690"/>
      <c r="AP12" s="680" t="s">
        <v>252</v>
      </c>
      <c r="AQ12" s="681"/>
      <c r="AR12" s="681"/>
      <c r="AS12" s="681"/>
      <c r="AT12" s="681"/>
      <c r="AU12" s="681"/>
      <c r="AV12" s="681"/>
      <c r="AW12" s="681"/>
      <c r="AX12" s="681"/>
      <c r="AY12" s="681"/>
      <c r="AZ12" s="681"/>
      <c r="BA12" s="681"/>
      <c r="BB12" s="681"/>
      <c r="BC12" s="681"/>
      <c r="BD12" s="681"/>
      <c r="BE12" s="681"/>
      <c r="BF12" s="682"/>
      <c r="BG12" s="683">
        <v>1556628</v>
      </c>
      <c r="BH12" s="684"/>
      <c r="BI12" s="684"/>
      <c r="BJ12" s="684"/>
      <c r="BK12" s="684"/>
      <c r="BL12" s="684"/>
      <c r="BM12" s="684"/>
      <c r="BN12" s="685"/>
      <c r="BO12" s="686">
        <v>51.7</v>
      </c>
      <c r="BP12" s="686"/>
      <c r="BQ12" s="686"/>
      <c r="BR12" s="686"/>
      <c r="BS12" s="692" t="s">
        <v>228</v>
      </c>
      <c r="BT12" s="684"/>
      <c r="BU12" s="684"/>
      <c r="BV12" s="684"/>
      <c r="BW12" s="684"/>
      <c r="BX12" s="684"/>
      <c r="BY12" s="684"/>
      <c r="BZ12" s="684"/>
      <c r="CA12" s="684"/>
      <c r="CB12" s="693"/>
      <c r="CD12" s="698" t="s">
        <v>253</v>
      </c>
      <c r="CE12" s="699"/>
      <c r="CF12" s="699"/>
      <c r="CG12" s="699"/>
      <c r="CH12" s="699"/>
      <c r="CI12" s="699"/>
      <c r="CJ12" s="699"/>
      <c r="CK12" s="699"/>
      <c r="CL12" s="699"/>
      <c r="CM12" s="699"/>
      <c r="CN12" s="699"/>
      <c r="CO12" s="699"/>
      <c r="CP12" s="699"/>
      <c r="CQ12" s="700"/>
      <c r="CR12" s="683">
        <v>639359</v>
      </c>
      <c r="CS12" s="684"/>
      <c r="CT12" s="684"/>
      <c r="CU12" s="684"/>
      <c r="CV12" s="684"/>
      <c r="CW12" s="684"/>
      <c r="CX12" s="684"/>
      <c r="CY12" s="685"/>
      <c r="CZ12" s="686">
        <v>2.6</v>
      </c>
      <c r="DA12" s="686"/>
      <c r="DB12" s="686"/>
      <c r="DC12" s="686"/>
      <c r="DD12" s="692">
        <v>45568</v>
      </c>
      <c r="DE12" s="684"/>
      <c r="DF12" s="684"/>
      <c r="DG12" s="684"/>
      <c r="DH12" s="684"/>
      <c r="DI12" s="684"/>
      <c r="DJ12" s="684"/>
      <c r="DK12" s="684"/>
      <c r="DL12" s="684"/>
      <c r="DM12" s="684"/>
      <c r="DN12" s="684"/>
      <c r="DO12" s="684"/>
      <c r="DP12" s="685"/>
      <c r="DQ12" s="692">
        <v>413100</v>
      </c>
      <c r="DR12" s="684"/>
      <c r="DS12" s="684"/>
      <c r="DT12" s="684"/>
      <c r="DU12" s="684"/>
      <c r="DV12" s="684"/>
      <c r="DW12" s="684"/>
      <c r="DX12" s="684"/>
      <c r="DY12" s="684"/>
      <c r="DZ12" s="684"/>
      <c r="EA12" s="684"/>
      <c r="EB12" s="684"/>
      <c r="EC12" s="693"/>
    </row>
    <row r="13" spans="2:143" ht="11.25" customHeight="1" x14ac:dyDescent="0.15">
      <c r="B13" s="680" t="s">
        <v>254</v>
      </c>
      <c r="C13" s="681"/>
      <c r="D13" s="681"/>
      <c r="E13" s="681"/>
      <c r="F13" s="681"/>
      <c r="G13" s="681"/>
      <c r="H13" s="681"/>
      <c r="I13" s="681"/>
      <c r="J13" s="681"/>
      <c r="K13" s="681"/>
      <c r="L13" s="681"/>
      <c r="M13" s="681"/>
      <c r="N13" s="681"/>
      <c r="O13" s="681"/>
      <c r="P13" s="681"/>
      <c r="Q13" s="682"/>
      <c r="R13" s="683" t="s">
        <v>129</v>
      </c>
      <c r="S13" s="684"/>
      <c r="T13" s="684"/>
      <c r="U13" s="684"/>
      <c r="V13" s="684"/>
      <c r="W13" s="684"/>
      <c r="X13" s="684"/>
      <c r="Y13" s="685"/>
      <c r="Z13" s="686" t="s">
        <v>228</v>
      </c>
      <c r="AA13" s="686"/>
      <c r="AB13" s="686"/>
      <c r="AC13" s="686"/>
      <c r="AD13" s="687" t="s">
        <v>228</v>
      </c>
      <c r="AE13" s="687"/>
      <c r="AF13" s="687"/>
      <c r="AG13" s="687"/>
      <c r="AH13" s="687"/>
      <c r="AI13" s="687"/>
      <c r="AJ13" s="687"/>
      <c r="AK13" s="687"/>
      <c r="AL13" s="688" t="s">
        <v>228</v>
      </c>
      <c r="AM13" s="689"/>
      <c r="AN13" s="689"/>
      <c r="AO13" s="690"/>
      <c r="AP13" s="680" t="s">
        <v>255</v>
      </c>
      <c r="AQ13" s="681"/>
      <c r="AR13" s="681"/>
      <c r="AS13" s="681"/>
      <c r="AT13" s="681"/>
      <c r="AU13" s="681"/>
      <c r="AV13" s="681"/>
      <c r="AW13" s="681"/>
      <c r="AX13" s="681"/>
      <c r="AY13" s="681"/>
      <c r="AZ13" s="681"/>
      <c r="BA13" s="681"/>
      <c r="BB13" s="681"/>
      <c r="BC13" s="681"/>
      <c r="BD13" s="681"/>
      <c r="BE13" s="681"/>
      <c r="BF13" s="682"/>
      <c r="BG13" s="683">
        <v>1469158</v>
      </c>
      <c r="BH13" s="684"/>
      <c r="BI13" s="684"/>
      <c r="BJ13" s="684"/>
      <c r="BK13" s="684"/>
      <c r="BL13" s="684"/>
      <c r="BM13" s="684"/>
      <c r="BN13" s="685"/>
      <c r="BO13" s="686">
        <v>48.8</v>
      </c>
      <c r="BP13" s="686"/>
      <c r="BQ13" s="686"/>
      <c r="BR13" s="686"/>
      <c r="BS13" s="692" t="s">
        <v>228</v>
      </c>
      <c r="BT13" s="684"/>
      <c r="BU13" s="684"/>
      <c r="BV13" s="684"/>
      <c r="BW13" s="684"/>
      <c r="BX13" s="684"/>
      <c r="BY13" s="684"/>
      <c r="BZ13" s="684"/>
      <c r="CA13" s="684"/>
      <c r="CB13" s="693"/>
      <c r="CD13" s="698" t="s">
        <v>256</v>
      </c>
      <c r="CE13" s="699"/>
      <c r="CF13" s="699"/>
      <c r="CG13" s="699"/>
      <c r="CH13" s="699"/>
      <c r="CI13" s="699"/>
      <c r="CJ13" s="699"/>
      <c r="CK13" s="699"/>
      <c r="CL13" s="699"/>
      <c r="CM13" s="699"/>
      <c r="CN13" s="699"/>
      <c r="CO13" s="699"/>
      <c r="CP13" s="699"/>
      <c r="CQ13" s="700"/>
      <c r="CR13" s="683">
        <v>2962682</v>
      </c>
      <c r="CS13" s="684"/>
      <c r="CT13" s="684"/>
      <c r="CU13" s="684"/>
      <c r="CV13" s="684"/>
      <c r="CW13" s="684"/>
      <c r="CX13" s="684"/>
      <c r="CY13" s="685"/>
      <c r="CZ13" s="686">
        <v>12.2</v>
      </c>
      <c r="DA13" s="686"/>
      <c r="DB13" s="686"/>
      <c r="DC13" s="686"/>
      <c r="DD13" s="692">
        <v>1634352</v>
      </c>
      <c r="DE13" s="684"/>
      <c r="DF13" s="684"/>
      <c r="DG13" s="684"/>
      <c r="DH13" s="684"/>
      <c r="DI13" s="684"/>
      <c r="DJ13" s="684"/>
      <c r="DK13" s="684"/>
      <c r="DL13" s="684"/>
      <c r="DM13" s="684"/>
      <c r="DN13" s="684"/>
      <c r="DO13" s="684"/>
      <c r="DP13" s="685"/>
      <c r="DQ13" s="692">
        <v>1611072</v>
      </c>
      <c r="DR13" s="684"/>
      <c r="DS13" s="684"/>
      <c r="DT13" s="684"/>
      <c r="DU13" s="684"/>
      <c r="DV13" s="684"/>
      <c r="DW13" s="684"/>
      <c r="DX13" s="684"/>
      <c r="DY13" s="684"/>
      <c r="DZ13" s="684"/>
      <c r="EA13" s="684"/>
      <c r="EB13" s="684"/>
      <c r="EC13" s="693"/>
    </row>
    <row r="14" spans="2:143" ht="11.25" customHeight="1" x14ac:dyDescent="0.15">
      <c r="B14" s="680" t="s">
        <v>257</v>
      </c>
      <c r="C14" s="681"/>
      <c r="D14" s="681"/>
      <c r="E14" s="681"/>
      <c r="F14" s="681"/>
      <c r="G14" s="681"/>
      <c r="H14" s="681"/>
      <c r="I14" s="681"/>
      <c r="J14" s="681"/>
      <c r="K14" s="681"/>
      <c r="L14" s="681"/>
      <c r="M14" s="681"/>
      <c r="N14" s="681"/>
      <c r="O14" s="681"/>
      <c r="P14" s="681"/>
      <c r="Q14" s="682"/>
      <c r="R14" s="683">
        <v>32250</v>
      </c>
      <c r="S14" s="684"/>
      <c r="T14" s="684"/>
      <c r="U14" s="684"/>
      <c r="V14" s="684"/>
      <c r="W14" s="684"/>
      <c r="X14" s="684"/>
      <c r="Y14" s="685"/>
      <c r="Z14" s="686">
        <v>0.1</v>
      </c>
      <c r="AA14" s="686"/>
      <c r="AB14" s="686"/>
      <c r="AC14" s="686"/>
      <c r="AD14" s="687">
        <v>32250</v>
      </c>
      <c r="AE14" s="687"/>
      <c r="AF14" s="687"/>
      <c r="AG14" s="687"/>
      <c r="AH14" s="687"/>
      <c r="AI14" s="687"/>
      <c r="AJ14" s="687"/>
      <c r="AK14" s="687"/>
      <c r="AL14" s="688">
        <v>0.2</v>
      </c>
      <c r="AM14" s="689"/>
      <c r="AN14" s="689"/>
      <c r="AO14" s="690"/>
      <c r="AP14" s="680" t="s">
        <v>258</v>
      </c>
      <c r="AQ14" s="681"/>
      <c r="AR14" s="681"/>
      <c r="AS14" s="681"/>
      <c r="AT14" s="681"/>
      <c r="AU14" s="681"/>
      <c r="AV14" s="681"/>
      <c r="AW14" s="681"/>
      <c r="AX14" s="681"/>
      <c r="AY14" s="681"/>
      <c r="AZ14" s="681"/>
      <c r="BA14" s="681"/>
      <c r="BB14" s="681"/>
      <c r="BC14" s="681"/>
      <c r="BD14" s="681"/>
      <c r="BE14" s="681"/>
      <c r="BF14" s="682"/>
      <c r="BG14" s="683">
        <v>93889</v>
      </c>
      <c r="BH14" s="684"/>
      <c r="BI14" s="684"/>
      <c r="BJ14" s="684"/>
      <c r="BK14" s="684"/>
      <c r="BL14" s="684"/>
      <c r="BM14" s="684"/>
      <c r="BN14" s="685"/>
      <c r="BO14" s="686">
        <v>3.1</v>
      </c>
      <c r="BP14" s="686"/>
      <c r="BQ14" s="686"/>
      <c r="BR14" s="686"/>
      <c r="BS14" s="692" t="s">
        <v>228</v>
      </c>
      <c r="BT14" s="684"/>
      <c r="BU14" s="684"/>
      <c r="BV14" s="684"/>
      <c r="BW14" s="684"/>
      <c r="BX14" s="684"/>
      <c r="BY14" s="684"/>
      <c r="BZ14" s="684"/>
      <c r="CA14" s="684"/>
      <c r="CB14" s="693"/>
      <c r="CD14" s="698" t="s">
        <v>259</v>
      </c>
      <c r="CE14" s="699"/>
      <c r="CF14" s="699"/>
      <c r="CG14" s="699"/>
      <c r="CH14" s="699"/>
      <c r="CI14" s="699"/>
      <c r="CJ14" s="699"/>
      <c r="CK14" s="699"/>
      <c r="CL14" s="699"/>
      <c r="CM14" s="699"/>
      <c r="CN14" s="699"/>
      <c r="CO14" s="699"/>
      <c r="CP14" s="699"/>
      <c r="CQ14" s="700"/>
      <c r="CR14" s="683">
        <v>949641</v>
      </c>
      <c r="CS14" s="684"/>
      <c r="CT14" s="684"/>
      <c r="CU14" s="684"/>
      <c r="CV14" s="684"/>
      <c r="CW14" s="684"/>
      <c r="CX14" s="684"/>
      <c r="CY14" s="685"/>
      <c r="CZ14" s="686">
        <v>3.9</v>
      </c>
      <c r="DA14" s="686"/>
      <c r="DB14" s="686"/>
      <c r="DC14" s="686"/>
      <c r="DD14" s="692">
        <v>67794</v>
      </c>
      <c r="DE14" s="684"/>
      <c r="DF14" s="684"/>
      <c r="DG14" s="684"/>
      <c r="DH14" s="684"/>
      <c r="DI14" s="684"/>
      <c r="DJ14" s="684"/>
      <c r="DK14" s="684"/>
      <c r="DL14" s="684"/>
      <c r="DM14" s="684"/>
      <c r="DN14" s="684"/>
      <c r="DO14" s="684"/>
      <c r="DP14" s="685"/>
      <c r="DQ14" s="692">
        <v>783998</v>
      </c>
      <c r="DR14" s="684"/>
      <c r="DS14" s="684"/>
      <c r="DT14" s="684"/>
      <c r="DU14" s="684"/>
      <c r="DV14" s="684"/>
      <c r="DW14" s="684"/>
      <c r="DX14" s="684"/>
      <c r="DY14" s="684"/>
      <c r="DZ14" s="684"/>
      <c r="EA14" s="684"/>
      <c r="EB14" s="684"/>
      <c r="EC14" s="693"/>
    </row>
    <row r="15" spans="2:143" ht="11.25" customHeight="1" x14ac:dyDescent="0.15">
      <c r="B15" s="680" t="s">
        <v>260</v>
      </c>
      <c r="C15" s="681"/>
      <c r="D15" s="681"/>
      <c r="E15" s="681"/>
      <c r="F15" s="681"/>
      <c r="G15" s="681"/>
      <c r="H15" s="681"/>
      <c r="I15" s="681"/>
      <c r="J15" s="681"/>
      <c r="K15" s="681"/>
      <c r="L15" s="681"/>
      <c r="M15" s="681"/>
      <c r="N15" s="681"/>
      <c r="O15" s="681"/>
      <c r="P15" s="681"/>
      <c r="Q15" s="682"/>
      <c r="R15" s="683" t="s">
        <v>228</v>
      </c>
      <c r="S15" s="684"/>
      <c r="T15" s="684"/>
      <c r="U15" s="684"/>
      <c r="V15" s="684"/>
      <c r="W15" s="684"/>
      <c r="X15" s="684"/>
      <c r="Y15" s="685"/>
      <c r="Z15" s="686" t="s">
        <v>129</v>
      </c>
      <c r="AA15" s="686"/>
      <c r="AB15" s="686"/>
      <c r="AC15" s="686"/>
      <c r="AD15" s="687" t="s">
        <v>228</v>
      </c>
      <c r="AE15" s="687"/>
      <c r="AF15" s="687"/>
      <c r="AG15" s="687"/>
      <c r="AH15" s="687"/>
      <c r="AI15" s="687"/>
      <c r="AJ15" s="687"/>
      <c r="AK15" s="687"/>
      <c r="AL15" s="688" t="s">
        <v>129</v>
      </c>
      <c r="AM15" s="689"/>
      <c r="AN15" s="689"/>
      <c r="AO15" s="690"/>
      <c r="AP15" s="680" t="s">
        <v>261</v>
      </c>
      <c r="AQ15" s="681"/>
      <c r="AR15" s="681"/>
      <c r="AS15" s="681"/>
      <c r="AT15" s="681"/>
      <c r="AU15" s="681"/>
      <c r="AV15" s="681"/>
      <c r="AW15" s="681"/>
      <c r="AX15" s="681"/>
      <c r="AY15" s="681"/>
      <c r="AZ15" s="681"/>
      <c r="BA15" s="681"/>
      <c r="BB15" s="681"/>
      <c r="BC15" s="681"/>
      <c r="BD15" s="681"/>
      <c r="BE15" s="681"/>
      <c r="BF15" s="682"/>
      <c r="BG15" s="683">
        <v>202191</v>
      </c>
      <c r="BH15" s="684"/>
      <c r="BI15" s="684"/>
      <c r="BJ15" s="684"/>
      <c r="BK15" s="684"/>
      <c r="BL15" s="684"/>
      <c r="BM15" s="684"/>
      <c r="BN15" s="685"/>
      <c r="BO15" s="686">
        <v>6.7</v>
      </c>
      <c r="BP15" s="686"/>
      <c r="BQ15" s="686"/>
      <c r="BR15" s="686"/>
      <c r="BS15" s="692" t="s">
        <v>228</v>
      </c>
      <c r="BT15" s="684"/>
      <c r="BU15" s="684"/>
      <c r="BV15" s="684"/>
      <c r="BW15" s="684"/>
      <c r="BX15" s="684"/>
      <c r="BY15" s="684"/>
      <c r="BZ15" s="684"/>
      <c r="CA15" s="684"/>
      <c r="CB15" s="693"/>
      <c r="CD15" s="698" t="s">
        <v>262</v>
      </c>
      <c r="CE15" s="699"/>
      <c r="CF15" s="699"/>
      <c r="CG15" s="699"/>
      <c r="CH15" s="699"/>
      <c r="CI15" s="699"/>
      <c r="CJ15" s="699"/>
      <c r="CK15" s="699"/>
      <c r="CL15" s="699"/>
      <c r="CM15" s="699"/>
      <c r="CN15" s="699"/>
      <c r="CO15" s="699"/>
      <c r="CP15" s="699"/>
      <c r="CQ15" s="700"/>
      <c r="CR15" s="683">
        <v>2271800</v>
      </c>
      <c r="CS15" s="684"/>
      <c r="CT15" s="684"/>
      <c r="CU15" s="684"/>
      <c r="CV15" s="684"/>
      <c r="CW15" s="684"/>
      <c r="CX15" s="684"/>
      <c r="CY15" s="685"/>
      <c r="CZ15" s="686">
        <v>9.3000000000000007</v>
      </c>
      <c r="DA15" s="686"/>
      <c r="DB15" s="686"/>
      <c r="DC15" s="686"/>
      <c r="DD15" s="692">
        <v>605798</v>
      </c>
      <c r="DE15" s="684"/>
      <c r="DF15" s="684"/>
      <c r="DG15" s="684"/>
      <c r="DH15" s="684"/>
      <c r="DI15" s="684"/>
      <c r="DJ15" s="684"/>
      <c r="DK15" s="684"/>
      <c r="DL15" s="684"/>
      <c r="DM15" s="684"/>
      <c r="DN15" s="684"/>
      <c r="DO15" s="684"/>
      <c r="DP15" s="685"/>
      <c r="DQ15" s="692">
        <v>1605524</v>
      </c>
      <c r="DR15" s="684"/>
      <c r="DS15" s="684"/>
      <c r="DT15" s="684"/>
      <c r="DU15" s="684"/>
      <c r="DV15" s="684"/>
      <c r="DW15" s="684"/>
      <c r="DX15" s="684"/>
      <c r="DY15" s="684"/>
      <c r="DZ15" s="684"/>
      <c r="EA15" s="684"/>
      <c r="EB15" s="684"/>
      <c r="EC15" s="693"/>
    </row>
    <row r="16" spans="2:143" ht="11.25" customHeight="1" x14ac:dyDescent="0.15">
      <c r="B16" s="680" t="s">
        <v>263</v>
      </c>
      <c r="C16" s="681"/>
      <c r="D16" s="681"/>
      <c r="E16" s="681"/>
      <c r="F16" s="681"/>
      <c r="G16" s="681"/>
      <c r="H16" s="681"/>
      <c r="I16" s="681"/>
      <c r="J16" s="681"/>
      <c r="K16" s="681"/>
      <c r="L16" s="681"/>
      <c r="M16" s="681"/>
      <c r="N16" s="681"/>
      <c r="O16" s="681"/>
      <c r="P16" s="681"/>
      <c r="Q16" s="682"/>
      <c r="R16" s="683">
        <v>4379</v>
      </c>
      <c r="S16" s="684"/>
      <c r="T16" s="684"/>
      <c r="U16" s="684"/>
      <c r="V16" s="684"/>
      <c r="W16" s="684"/>
      <c r="X16" s="684"/>
      <c r="Y16" s="685"/>
      <c r="Z16" s="686">
        <v>0</v>
      </c>
      <c r="AA16" s="686"/>
      <c r="AB16" s="686"/>
      <c r="AC16" s="686"/>
      <c r="AD16" s="687">
        <v>4379</v>
      </c>
      <c r="AE16" s="687"/>
      <c r="AF16" s="687"/>
      <c r="AG16" s="687"/>
      <c r="AH16" s="687"/>
      <c r="AI16" s="687"/>
      <c r="AJ16" s="687"/>
      <c r="AK16" s="687"/>
      <c r="AL16" s="688">
        <v>0</v>
      </c>
      <c r="AM16" s="689"/>
      <c r="AN16" s="689"/>
      <c r="AO16" s="690"/>
      <c r="AP16" s="680" t="s">
        <v>264</v>
      </c>
      <c r="AQ16" s="681"/>
      <c r="AR16" s="681"/>
      <c r="AS16" s="681"/>
      <c r="AT16" s="681"/>
      <c r="AU16" s="681"/>
      <c r="AV16" s="681"/>
      <c r="AW16" s="681"/>
      <c r="AX16" s="681"/>
      <c r="AY16" s="681"/>
      <c r="AZ16" s="681"/>
      <c r="BA16" s="681"/>
      <c r="BB16" s="681"/>
      <c r="BC16" s="681"/>
      <c r="BD16" s="681"/>
      <c r="BE16" s="681"/>
      <c r="BF16" s="682"/>
      <c r="BG16" s="683" t="s">
        <v>129</v>
      </c>
      <c r="BH16" s="684"/>
      <c r="BI16" s="684"/>
      <c r="BJ16" s="684"/>
      <c r="BK16" s="684"/>
      <c r="BL16" s="684"/>
      <c r="BM16" s="684"/>
      <c r="BN16" s="685"/>
      <c r="BO16" s="686" t="s">
        <v>129</v>
      </c>
      <c r="BP16" s="686"/>
      <c r="BQ16" s="686"/>
      <c r="BR16" s="686"/>
      <c r="BS16" s="692" t="s">
        <v>129</v>
      </c>
      <c r="BT16" s="684"/>
      <c r="BU16" s="684"/>
      <c r="BV16" s="684"/>
      <c r="BW16" s="684"/>
      <c r="BX16" s="684"/>
      <c r="BY16" s="684"/>
      <c r="BZ16" s="684"/>
      <c r="CA16" s="684"/>
      <c r="CB16" s="693"/>
      <c r="CD16" s="698" t="s">
        <v>265</v>
      </c>
      <c r="CE16" s="699"/>
      <c r="CF16" s="699"/>
      <c r="CG16" s="699"/>
      <c r="CH16" s="699"/>
      <c r="CI16" s="699"/>
      <c r="CJ16" s="699"/>
      <c r="CK16" s="699"/>
      <c r="CL16" s="699"/>
      <c r="CM16" s="699"/>
      <c r="CN16" s="699"/>
      <c r="CO16" s="699"/>
      <c r="CP16" s="699"/>
      <c r="CQ16" s="700"/>
      <c r="CR16" s="683">
        <v>140810</v>
      </c>
      <c r="CS16" s="684"/>
      <c r="CT16" s="684"/>
      <c r="CU16" s="684"/>
      <c r="CV16" s="684"/>
      <c r="CW16" s="684"/>
      <c r="CX16" s="684"/>
      <c r="CY16" s="685"/>
      <c r="CZ16" s="686">
        <v>0.6</v>
      </c>
      <c r="DA16" s="686"/>
      <c r="DB16" s="686"/>
      <c r="DC16" s="686"/>
      <c r="DD16" s="692" t="s">
        <v>228</v>
      </c>
      <c r="DE16" s="684"/>
      <c r="DF16" s="684"/>
      <c r="DG16" s="684"/>
      <c r="DH16" s="684"/>
      <c r="DI16" s="684"/>
      <c r="DJ16" s="684"/>
      <c r="DK16" s="684"/>
      <c r="DL16" s="684"/>
      <c r="DM16" s="684"/>
      <c r="DN16" s="684"/>
      <c r="DO16" s="684"/>
      <c r="DP16" s="685"/>
      <c r="DQ16" s="692">
        <v>57449</v>
      </c>
      <c r="DR16" s="684"/>
      <c r="DS16" s="684"/>
      <c r="DT16" s="684"/>
      <c r="DU16" s="684"/>
      <c r="DV16" s="684"/>
      <c r="DW16" s="684"/>
      <c r="DX16" s="684"/>
      <c r="DY16" s="684"/>
      <c r="DZ16" s="684"/>
      <c r="EA16" s="684"/>
      <c r="EB16" s="684"/>
      <c r="EC16" s="693"/>
    </row>
    <row r="17" spans="2:133" ht="11.25" customHeight="1" x14ac:dyDescent="0.15">
      <c r="B17" s="680" t="s">
        <v>266</v>
      </c>
      <c r="C17" s="681"/>
      <c r="D17" s="681"/>
      <c r="E17" s="681"/>
      <c r="F17" s="681"/>
      <c r="G17" s="681"/>
      <c r="H17" s="681"/>
      <c r="I17" s="681"/>
      <c r="J17" s="681"/>
      <c r="K17" s="681"/>
      <c r="L17" s="681"/>
      <c r="M17" s="681"/>
      <c r="N17" s="681"/>
      <c r="O17" s="681"/>
      <c r="P17" s="681"/>
      <c r="Q17" s="682"/>
      <c r="R17" s="683">
        <v>52637</v>
      </c>
      <c r="S17" s="684"/>
      <c r="T17" s="684"/>
      <c r="U17" s="684"/>
      <c r="V17" s="684"/>
      <c r="W17" s="684"/>
      <c r="X17" s="684"/>
      <c r="Y17" s="685"/>
      <c r="Z17" s="686">
        <v>0.2</v>
      </c>
      <c r="AA17" s="686"/>
      <c r="AB17" s="686"/>
      <c r="AC17" s="686"/>
      <c r="AD17" s="687">
        <v>52637</v>
      </c>
      <c r="AE17" s="687"/>
      <c r="AF17" s="687"/>
      <c r="AG17" s="687"/>
      <c r="AH17" s="687"/>
      <c r="AI17" s="687"/>
      <c r="AJ17" s="687"/>
      <c r="AK17" s="687"/>
      <c r="AL17" s="688">
        <v>0.4</v>
      </c>
      <c r="AM17" s="689"/>
      <c r="AN17" s="689"/>
      <c r="AO17" s="690"/>
      <c r="AP17" s="680" t="s">
        <v>267</v>
      </c>
      <c r="AQ17" s="681"/>
      <c r="AR17" s="681"/>
      <c r="AS17" s="681"/>
      <c r="AT17" s="681"/>
      <c r="AU17" s="681"/>
      <c r="AV17" s="681"/>
      <c r="AW17" s="681"/>
      <c r="AX17" s="681"/>
      <c r="AY17" s="681"/>
      <c r="AZ17" s="681"/>
      <c r="BA17" s="681"/>
      <c r="BB17" s="681"/>
      <c r="BC17" s="681"/>
      <c r="BD17" s="681"/>
      <c r="BE17" s="681"/>
      <c r="BF17" s="682"/>
      <c r="BG17" s="683" t="s">
        <v>129</v>
      </c>
      <c r="BH17" s="684"/>
      <c r="BI17" s="684"/>
      <c r="BJ17" s="684"/>
      <c r="BK17" s="684"/>
      <c r="BL17" s="684"/>
      <c r="BM17" s="684"/>
      <c r="BN17" s="685"/>
      <c r="BO17" s="686" t="s">
        <v>129</v>
      </c>
      <c r="BP17" s="686"/>
      <c r="BQ17" s="686"/>
      <c r="BR17" s="686"/>
      <c r="BS17" s="692" t="s">
        <v>129</v>
      </c>
      <c r="BT17" s="684"/>
      <c r="BU17" s="684"/>
      <c r="BV17" s="684"/>
      <c r="BW17" s="684"/>
      <c r="BX17" s="684"/>
      <c r="BY17" s="684"/>
      <c r="BZ17" s="684"/>
      <c r="CA17" s="684"/>
      <c r="CB17" s="693"/>
      <c r="CD17" s="698" t="s">
        <v>268</v>
      </c>
      <c r="CE17" s="699"/>
      <c r="CF17" s="699"/>
      <c r="CG17" s="699"/>
      <c r="CH17" s="699"/>
      <c r="CI17" s="699"/>
      <c r="CJ17" s="699"/>
      <c r="CK17" s="699"/>
      <c r="CL17" s="699"/>
      <c r="CM17" s="699"/>
      <c r="CN17" s="699"/>
      <c r="CO17" s="699"/>
      <c r="CP17" s="699"/>
      <c r="CQ17" s="700"/>
      <c r="CR17" s="683">
        <v>2811897</v>
      </c>
      <c r="CS17" s="684"/>
      <c r="CT17" s="684"/>
      <c r="CU17" s="684"/>
      <c r="CV17" s="684"/>
      <c r="CW17" s="684"/>
      <c r="CX17" s="684"/>
      <c r="CY17" s="685"/>
      <c r="CZ17" s="686">
        <v>11.6</v>
      </c>
      <c r="DA17" s="686"/>
      <c r="DB17" s="686"/>
      <c r="DC17" s="686"/>
      <c r="DD17" s="692" t="s">
        <v>129</v>
      </c>
      <c r="DE17" s="684"/>
      <c r="DF17" s="684"/>
      <c r="DG17" s="684"/>
      <c r="DH17" s="684"/>
      <c r="DI17" s="684"/>
      <c r="DJ17" s="684"/>
      <c r="DK17" s="684"/>
      <c r="DL17" s="684"/>
      <c r="DM17" s="684"/>
      <c r="DN17" s="684"/>
      <c r="DO17" s="684"/>
      <c r="DP17" s="685"/>
      <c r="DQ17" s="692">
        <v>2682626</v>
      </c>
      <c r="DR17" s="684"/>
      <c r="DS17" s="684"/>
      <c r="DT17" s="684"/>
      <c r="DU17" s="684"/>
      <c r="DV17" s="684"/>
      <c r="DW17" s="684"/>
      <c r="DX17" s="684"/>
      <c r="DY17" s="684"/>
      <c r="DZ17" s="684"/>
      <c r="EA17" s="684"/>
      <c r="EB17" s="684"/>
      <c r="EC17" s="693"/>
    </row>
    <row r="18" spans="2:133" ht="11.25" customHeight="1" x14ac:dyDescent="0.15">
      <c r="B18" s="680" t="s">
        <v>269</v>
      </c>
      <c r="C18" s="681"/>
      <c r="D18" s="681"/>
      <c r="E18" s="681"/>
      <c r="F18" s="681"/>
      <c r="G18" s="681"/>
      <c r="H18" s="681"/>
      <c r="I18" s="681"/>
      <c r="J18" s="681"/>
      <c r="K18" s="681"/>
      <c r="L18" s="681"/>
      <c r="M18" s="681"/>
      <c r="N18" s="681"/>
      <c r="O18" s="681"/>
      <c r="P18" s="681"/>
      <c r="Q18" s="682"/>
      <c r="R18" s="683">
        <v>14409</v>
      </c>
      <c r="S18" s="684"/>
      <c r="T18" s="684"/>
      <c r="U18" s="684"/>
      <c r="V18" s="684"/>
      <c r="W18" s="684"/>
      <c r="X18" s="684"/>
      <c r="Y18" s="685"/>
      <c r="Z18" s="686">
        <v>0.1</v>
      </c>
      <c r="AA18" s="686"/>
      <c r="AB18" s="686"/>
      <c r="AC18" s="686"/>
      <c r="AD18" s="687">
        <v>14409</v>
      </c>
      <c r="AE18" s="687"/>
      <c r="AF18" s="687"/>
      <c r="AG18" s="687"/>
      <c r="AH18" s="687"/>
      <c r="AI18" s="687"/>
      <c r="AJ18" s="687"/>
      <c r="AK18" s="687"/>
      <c r="AL18" s="688">
        <v>0.1</v>
      </c>
      <c r="AM18" s="689"/>
      <c r="AN18" s="689"/>
      <c r="AO18" s="690"/>
      <c r="AP18" s="680" t="s">
        <v>270</v>
      </c>
      <c r="AQ18" s="681"/>
      <c r="AR18" s="681"/>
      <c r="AS18" s="681"/>
      <c r="AT18" s="681"/>
      <c r="AU18" s="681"/>
      <c r="AV18" s="681"/>
      <c r="AW18" s="681"/>
      <c r="AX18" s="681"/>
      <c r="AY18" s="681"/>
      <c r="AZ18" s="681"/>
      <c r="BA18" s="681"/>
      <c r="BB18" s="681"/>
      <c r="BC18" s="681"/>
      <c r="BD18" s="681"/>
      <c r="BE18" s="681"/>
      <c r="BF18" s="682"/>
      <c r="BG18" s="683" t="s">
        <v>246</v>
      </c>
      <c r="BH18" s="684"/>
      <c r="BI18" s="684"/>
      <c r="BJ18" s="684"/>
      <c r="BK18" s="684"/>
      <c r="BL18" s="684"/>
      <c r="BM18" s="684"/>
      <c r="BN18" s="685"/>
      <c r="BO18" s="686" t="s">
        <v>129</v>
      </c>
      <c r="BP18" s="686"/>
      <c r="BQ18" s="686"/>
      <c r="BR18" s="686"/>
      <c r="BS18" s="692" t="s">
        <v>228</v>
      </c>
      <c r="BT18" s="684"/>
      <c r="BU18" s="684"/>
      <c r="BV18" s="684"/>
      <c r="BW18" s="684"/>
      <c r="BX18" s="684"/>
      <c r="BY18" s="684"/>
      <c r="BZ18" s="684"/>
      <c r="CA18" s="684"/>
      <c r="CB18" s="693"/>
      <c r="CD18" s="698" t="s">
        <v>271</v>
      </c>
      <c r="CE18" s="699"/>
      <c r="CF18" s="699"/>
      <c r="CG18" s="699"/>
      <c r="CH18" s="699"/>
      <c r="CI18" s="699"/>
      <c r="CJ18" s="699"/>
      <c r="CK18" s="699"/>
      <c r="CL18" s="699"/>
      <c r="CM18" s="699"/>
      <c r="CN18" s="699"/>
      <c r="CO18" s="699"/>
      <c r="CP18" s="699"/>
      <c r="CQ18" s="700"/>
      <c r="CR18" s="683" t="s">
        <v>129</v>
      </c>
      <c r="CS18" s="684"/>
      <c r="CT18" s="684"/>
      <c r="CU18" s="684"/>
      <c r="CV18" s="684"/>
      <c r="CW18" s="684"/>
      <c r="CX18" s="684"/>
      <c r="CY18" s="685"/>
      <c r="CZ18" s="686" t="s">
        <v>129</v>
      </c>
      <c r="DA18" s="686"/>
      <c r="DB18" s="686"/>
      <c r="DC18" s="686"/>
      <c r="DD18" s="692" t="s">
        <v>228</v>
      </c>
      <c r="DE18" s="684"/>
      <c r="DF18" s="684"/>
      <c r="DG18" s="684"/>
      <c r="DH18" s="684"/>
      <c r="DI18" s="684"/>
      <c r="DJ18" s="684"/>
      <c r="DK18" s="684"/>
      <c r="DL18" s="684"/>
      <c r="DM18" s="684"/>
      <c r="DN18" s="684"/>
      <c r="DO18" s="684"/>
      <c r="DP18" s="685"/>
      <c r="DQ18" s="692" t="s">
        <v>129</v>
      </c>
      <c r="DR18" s="684"/>
      <c r="DS18" s="684"/>
      <c r="DT18" s="684"/>
      <c r="DU18" s="684"/>
      <c r="DV18" s="684"/>
      <c r="DW18" s="684"/>
      <c r="DX18" s="684"/>
      <c r="DY18" s="684"/>
      <c r="DZ18" s="684"/>
      <c r="EA18" s="684"/>
      <c r="EB18" s="684"/>
      <c r="EC18" s="693"/>
    </row>
    <row r="19" spans="2:133" ht="11.25" customHeight="1" x14ac:dyDescent="0.15">
      <c r="B19" s="680" t="s">
        <v>272</v>
      </c>
      <c r="C19" s="681"/>
      <c r="D19" s="681"/>
      <c r="E19" s="681"/>
      <c r="F19" s="681"/>
      <c r="G19" s="681"/>
      <c r="H19" s="681"/>
      <c r="I19" s="681"/>
      <c r="J19" s="681"/>
      <c r="K19" s="681"/>
      <c r="L19" s="681"/>
      <c r="M19" s="681"/>
      <c r="N19" s="681"/>
      <c r="O19" s="681"/>
      <c r="P19" s="681"/>
      <c r="Q19" s="682"/>
      <c r="R19" s="683">
        <v>2968</v>
      </c>
      <c r="S19" s="684"/>
      <c r="T19" s="684"/>
      <c r="U19" s="684"/>
      <c r="V19" s="684"/>
      <c r="W19" s="684"/>
      <c r="X19" s="684"/>
      <c r="Y19" s="685"/>
      <c r="Z19" s="686">
        <v>0</v>
      </c>
      <c r="AA19" s="686"/>
      <c r="AB19" s="686"/>
      <c r="AC19" s="686"/>
      <c r="AD19" s="687">
        <v>2968</v>
      </c>
      <c r="AE19" s="687"/>
      <c r="AF19" s="687"/>
      <c r="AG19" s="687"/>
      <c r="AH19" s="687"/>
      <c r="AI19" s="687"/>
      <c r="AJ19" s="687"/>
      <c r="AK19" s="687"/>
      <c r="AL19" s="688">
        <v>0</v>
      </c>
      <c r="AM19" s="689"/>
      <c r="AN19" s="689"/>
      <c r="AO19" s="690"/>
      <c r="AP19" s="680" t="s">
        <v>273</v>
      </c>
      <c r="AQ19" s="681"/>
      <c r="AR19" s="681"/>
      <c r="AS19" s="681"/>
      <c r="AT19" s="681"/>
      <c r="AU19" s="681"/>
      <c r="AV19" s="681"/>
      <c r="AW19" s="681"/>
      <c r="AX19" s="681"/>
      <c r="AY19" s="681"/>
      <c r="AZ19" s="681"/>
      <c r="BA19" s="681"/>
      <c r="BB19" s="681"/>
      <c r="BC19" s="681"/>
      <c r="BD19" s="681"/>
      <c r="BE19" s="681"/>
      <c r="BF19" s="682"/>
      <c r="BG19" s="683">
        <v>3592</v>
      </c>
      <c r="BH19" s="684"/>
      <c r="BI19" s="684"/>
      <c r="BJ19" s="684"/>
      <c r="BK19" s="684"/>
      <c r="BL19" s="684"/>
      <c r="BM19" s="684"/>
      <c r="BN19" s="685"/>
      <c r="BO19" s="686">
        <v>0.1</v>
      </c>
      <c r="BP19" s="686"/>
      <c r="BQ19" s="686"/>
      <c r="BR19" s="686"/>
      <c r="BS19" s="692" t="s">
        <v>129</v>
      </c>
      <c r="BT19" s="684"/>
      <c r="BU19" s="684"/>
      <c r="BV19" s="684"/>
      <c r="BW19" s="684"/>
      <c r="BX19" s="684"/>
      <c r="BY19" s="684"/>
      <c r="BZ19" s="684"/>
      <c r="CA19" s="684"/>
      <c r="CB19" s="693"/>
      <c r="CD19" s="698" t="s">
        <v>274</v>
      </c>
      <c r="CE19" s="699"/>
      <c r="CF19" s="699"/>
      <c r="CG19" s="699"/>
      <c r="CH19" s="699"/>
      <c r="CI19" s="699"/>
      <c r="CJ19" s="699"/>
      <c r="CK19" s="699"/>
      <c r="CL19" s="699"/>
      <c r="CM19" s="699"/>
      <c r="CN19" s="699"/>
      <c r="CO19" s="699"/>
      <c r="CP19" s="699"/>
      <c r="CQ19" s="700"/>
      <c r="CR19" s="683" t="s">
        <v>129</v>
      </c>
      <c r="CS19" s="684"/>
      <c r="CT19" s="684"/>
      <c r="CU19" s="684"/>
      <c r="CV19" s="684"/>
      <c r="CW19" s="684"/>
      <c r="CX19" s="684"/>
      <c r="CY19" s="685"/>
      <c r="CZ19" s="686" t="s">
        <v>129</v>
      </c>
      <c r="DA19" s="686"/>
      <c r="DB19" s="686"/>
      <c r="DC19" s="686"/>
      <c r="DD19" s="692" t="s">
        <v>129</v>
      </c>
      <c r="DE19" s="684"/>
      <c r="DF19" s="684"/>
      <c r="DG19" s="684"/>
      <c r="DH19" s="684"/>
      <c r="DI19" s="684"/>
      <c r="DJ19" s="684"/>
      <c r="DK19" s="684"/>
      <c r="DL19" s="684"/>
      <c r="DM19" s="684"/>
      <c r="DN19" s="684"/>
      <c r="DO19" s="684"/>
      <c r="DP19" s="685"/>
      <c r="DQ19" s="692" t="s">
        <v>228</v>
      </c>
      <c r="DR19" s="684"/>
      <c r="DS19" s="684"/>
      <c r="DT19" s="684"/>
      <c r="DU19" s="684"/>
      <c r="DV19" s="684"/>
      <c r="DW19" s="684"/>
      <c r="DX19" s="684"/>
      <c r="DY19" s="684"/>
      <c r="DZ19" s="684"/>
      <c r="EA19" s="684"/>
      <c r="EB19" s="684"/>
      <c r="EC19" s="693"/>
    </row>
    <row r="20" spans="2:133" ht="11.25" customHeight="1" x14ac:dyDescent="0.15">
      <c r="B20" s="680" t="s">
        <v>275</v>
      </c>
      <c r="C20" s="681"/>
      <c r="D20" s="681"/>
      <c r="E20" s="681"/>
      <c r="F20" s="681"/>
      <c r="G20" s="681"/>
      <c r="H20" s="681"/>
      <c r="I20" s="681"/>
      <c r="J20" s="681"/>
      <c r="K20" s="681"/>
      <c r="L20" s="681"/>
      <c r="M20" s="681"/>
      <c r="N20" s="681"/>
      <c r="O20" s="681"/>
      <c r="P20" s="681"/>
      <c r="Q20" s="682"/>
      <c r="R20" s="683">
        <v>814</v>
      </c>
      <c r="S20" s="684"/>
      <c r="T20" s="684"/>
      <c r="U20" s="684"/>
      <c r="V20" s="684"/>
      <c r="W20" s="684"/>
      <c r="X20" s="684"/>
      <c r="Y20" s="685"/>
      <c r="Z20" s="686">
        <v>0</v>
      </c>
      <c r="AA20" s="686"/>
      <c r="AB20" s="686"/>
      <c r="AC20" s="686"/>
      <c r="AD20" s="687">
        <v>814</v>
      </c>
      <c r="AE20" s="687"/>
      <c r="AF20" s="687"/>
      <c r="AG20" s="687"/>
      <c r="AH20" s="687"/>
      <c r="AI20" s="687"/>
      <c r="AJ20" s="687"/>
      <c r="AK20" s="687"/>
      <c r="AL20" s="688">
        <v>0</v>
      </c>
      <c r="AM20" s="689"/>
      <c r="AN20" s="689"/>
      <c r="AO20" s="690"/>
      <c r="AP20" s="680" t="s">
        <v>276</v>
      </c>
      <c r="AQ20" s="681"/>
      <c r="AR20" s="681"/>
      <c r="AS20" s="681"/>
      <c r="AT20" s="681"/>
      <c r="AU20" s="681"/>
      <c r="AV20" s="681"/>
      <c r="AW20" s="681"/>
      <c r="AX20" s="681"/>
      <c r="AY20" s="681"/>
      <c r="AZ20" s="681"/>
      <c r="BA20" s="681"/>
      <c r="BB20" s="681"/>
      <c r="BC20" s="681"/>
      <c r="BD20" s="681"/>
      <c r="BE20" s="681"/>
      <c r="BF20" s="682"/>
      <c r="BG20" s="683">
        <v>3592</v>
      </c>
      <c r="BH20" s="684"/>
      <c r="BI20" s="684"/>
      <c r="BJ20" s="684"/>
      <c r="BK20" s="684"/>
      <c r="BL20" s="684"/>
      <c r="BM20" s="684"/>
      <c r="BN20" s="685"/>
      <c r="BO20" s="686">
        <v>0.1</v>
      </c>
      <c r="BP20" s="686"/>
      <c r="BQ20" s="686"/>
      <c r="BR20" s="686"/>
      <c r="BS20" s="692" t="s">
        <v>228</v>
      </c>
      <c r="BT20" s="684"/>
      <c r="BU20" s="684"/>
      <c r="BV20" s="684"/>
      <c r="BW20" s="684"/>
      <c r="BX20" s="684"/>
      <c r="BY20" s="684"/>
      <c r="BZ20" s="684"/>
      <c r="CA20" s="684"/>
      <c r="CB20" s="693"/>
      <c r="CD20" s="698" t="s">
        <v>277</v>
      </c>
      <c r="CE20" s="699"/>
      <c r="CF20" s="699"/>
      <c r="CG20" s="699"/>
      <c r="CH20" s="699"/>
      <c r="CI20" s="699"/>
      <c r="CJ20" s="699"/>
      <c r="CK20" s="699"/>
      <c r="CL20" s="699"/>
      <c r="CM20" s="699"/>
      <c r="CN20" s="699"/>
      <c r="CO20" s="699"/>
      <c r="CP20" s="699"/>
      <c r="CQ20" s="700"/>
      <c r="CR20" s="683">
        <v>24316049</v>
      </c>
      <c r="CS20" s="684"/>
      <c r="CT20" s="684"/>
      <c r="CU20" s="684"/>
      <c r="CV20" s="684"/>
      <c r="CW20" s="684"/>
      <c r="CX20" s="684"/>
      <c r="CY20" s="685"/>
      <c r="CZ20" s="686">
        <v>100</v>
      </c>
      <c r="DA20" s="686"/>
      <c r="DB20" s="686"/>
      <c r="DC20" s="686"/>
      <c r="DD20" s="692">
        <v>4523408</v>
      </c>
      <c r="DE20" s="684"/>
      <c r="DF20" s="684"/>
      <c r="DG20" s="684"/>
      <c r="DH20" s="684"/>
      <c r="DI20" s="684"/>
      <c r="DJ20" s="684"/>
      <c r="DK20" s="684"/>
      <c r="DL20" s="684"/>
      <c r="DM20" s="684"/>
      <c r="DN20" s="684"/>
      <c r="DO20" s="684"/>
      <c r="DP20" s="685"/>
      <c r="DQ20" s="692">
        <v>16914288</v>
      </c>
      <c r="DR20" s="684"/>
      <c r="DS20" s="684"/>
      <c r="DT20" s="684"/>
      <c r="DU20" s="684"/>
      <c r="DV20" s="684"/>
      <c r="DW20" s="684"/>
      <c r="DX20" s="684"/>
      <c r="DY20" s="684"/>
      <c r="DZ20" s="684"/>
      <c r="EA20" s="684"/>
      <c r="EB20" s="684"/>
      <c r="EC20" s="693"/>
    </row>
    <row r="21" spans="2:133" ht="11.25" customHeight="1" x14ac:dyDescent="0.15">
      <c r="B21" s="680" t="s">
        <v>278</v>
      </c>
      <c r="C21" s="681"/>
      <c r="D21" s="681"/>
      <c r="E21" s="681"/>
      <c r="F21" s="681"/>
      <c r="G21" s="681"/>
      <c r="H21" s="681"/>
      <c r="I21" s="681"/>
      <c r="J21" s="681"/>
      <c r="K21" s="681"/>
      <c r="L21" s="681"/>
      <c r="M21" s="681"/>
      <c r="N21" s="681"/>
      <c r="O21" s="681"/>
      <c r="P21" s="681"/>
      <c r="Q21" s="682"/>
      <c r="R21" s="683">
        <v>34446</v>
      </c>
      <c r="S21" s="684"/>
      <c r="T21" s="684"/>
      <c r="U21" s="684"/>
      <c r="V21" s="684"/>
      <c r="W21" s="684"/>
      <c r="X21" s="684"/>
      <c r="Y21" s="685"/>
      <c r="Z21" s="686">
        <v>0.1</v>
      </c>
      <c r="AA21" s="686"/>
      <c r="AB21" s="686"/>
      <c r="AC21" s="686"/>
      <c r="AD21" s="687">
        <v>34446</v>
      </c>
      <c r="AE21" s="687"/>
      <c r="AF21" s="687"/>
      <c r="AG21" s="687"/>
      <c r="AH21" s="687"/>
      <c r="AI21" s="687"/>
      <c r="AJ21" s="687"/>
      <c r="AK21" s="687"/>
      <c r="AL21" s="688">
        <v>0.3</v>
      </c>
      <c r="AM21" s="689"/>
      <c r="AN21" s="689"/>
      <c r="AO21" s="690"/>
      <c r="AP21" s="702" t="s">
        <v>279</v>
      </c>
      <c r="AQ21" s="703"/>
      <c r="AR21" s="703"/>
      <c r="AS21" s="703"/>
      <c r="AT21" s="703"/>
      <c r="AU21" s="703"/>
      <c r="AV21" s="703"/>
      <c r="AW21" s="703"/>
      <c r="AX21" s="703"/>
      <c r="AY21" s="703"/>
      <c r="AZ21" s="703"/>
      <c r="BA21" s="703"/>
      <c r="BB21" s="703"/>
      <c r="BC21" s="703"/>
      <c r="BD21" s="703"/>
      <c r="BE21" s="703"/>
      <c r="BF21" s="704"/>
      <c r="BG21" s="683">
        <v>3592</v>
      </c>
      <c r="BH21" s="684"/>
      <c r="BI21" s="684"/>
      <c r="BJ21" s="684"/>
      <c r="BK21" s="684"/>
      <c r="BL21" s="684"/>
      <c r="BM21" s="684"/>
      <c r="BN21" s="685"/>
      <c r="BO21" s="686">
        <v>0.1</v>
      </c>
      <c r="BP21" s="686"/>
      <c r="BQ21" s="686"/>
      <c r="BR21" s="686"/>
      <c r="BS21" s="692" t="s">
        <v>228</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280</v>
      </c>
      <c r="C22" s="681"/>
      <c r="D22" s="681"/>
      <c r="E22" s="681"/>
      <c r="F22" s="681"/>
      <c r="G22" s="681"/>
      <c r="H22" s="681"/>
      <c r="I22" s="681"/>
      <c r="J22" s="681"/>
      <c r="K22" s="681"/>
      <c r="L22" s="681"/>
      <c r="M22" s="681"/>
      <c r="N22" s="681"/>
      <c r="O22" s="681"/>
      <c r="P22" s="681"/>
      <c r="Q22" s="682"/>
      <c r="R22" s="683">
        <v>10228044</v>
      </c>
      <c r="S22" s="684"/>
      <c r="T22" s="684"/>
      <c r="U22" s="684"/>
      <c r="V22" s="684"/>
      <c r="W22" s="684"/>
      <c r="X22" s="684"/>
      <c r="Y22" s="685"/>
      <c r="Z22" s="686">
        <v>40.9</v>
      </c>
      <c r="AA22" s="686"/>
      <c r="AB22" s="686"/>
      <c r="AC22" s="686"/>
      <c r="AD22" s="687">
        <v>9151909</v>
      </c>
      <c r="AE22" s="687"/>
      <c r="AF22" s="687"/>
      <c r="AG22" s="687"/>
      <c r="AH22" s="687"/>
      <c r="AI22" s="687"/>
      <c r="AJ22" s="687"/>
      <c r="AK22" s="687"/>
      <c r="AL22" s="688">
        <v>68</v>
      </c>
      <c r="AM22" s="689"/>
      <c r="AN22" s="689"/>
      <c r="AO22" s="690"/>
      <c r="AP22" s="702" t="s">
        <v>281</v>
      </c>
      <c r="AQ22" s="703"/>
      <c r="AR22" s="703"/>
      <c r="AS22" s="703"/>
      <c r="AT22" s="703"/>
      <c r="AU22" s="703"/>
      <c r="AV22" s="703"/>
      <c r="AW22" s="703"/>
      <c r="AX22" s="703"/>
      <c r="AY22" s="703"/>
      <c r="AZ22" s="703"/>
      <c r="BA22" s="703"/>
      <c r="BB22" s="703"/>
      <c r="BC22" s="703"/>
      <c r="BD22" s="703"/>
      <c r="BE22" s="703"/>
      <c r="BF22" s="704"/>
      <c r="BG22" s="683" t="s">
        <v>129</v>
      </c>
      <c r="BH22" s="684"/>
      <c r="BI22" s="684"/>
      <c r="BJ22" s="684"/>
      <c r="BK22" s="684"/>
      <c r="BL22" s="684"/>
      <c r="BM22" s="684"/>
      <c r="BN22" s="685"/>
      <c r="BO22" s="686" t="s">
        <v>228</v>
      </c>
      <c r="BP22" s="686"/>
      <c r="BQ22" s="686"/>
      <c r="BR22" s="686"/>
      <c r="BS22" s="692" t="s">
        <v>129</v>
      </c>
      <c r="BT22" s="684"/>
      <c r="BU22" s="684"/>
      <c r="BV22" s="684"/>
      <c r="BW22" s="684"/>
      <c r="BX22" s="684"/>
      <c r="BY22" s="684"/>
      <c r="BZ22" s="684"/>
      <c r="CA22" s="684"/>
      <c r="CB22" s="693"/>
      <c r="CD22" s="665" t="s">
        <v>282</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283</v>
      </c>
      <c r="C23" s="681"/>
      <c r="D23" s="681"/>
      <c r="E23" s="681"/>
      <c r="F23" s="681"/>
      <c r="G23" s="681"/>
      <c r="H23" s="681"/>
      <c r="I23" s="681"/>
      <c r="J23" s="681"/>
      <c r="K23" s="681"/>
      <c r="L23" s="681"/>
      <c r="M23" s="681"/>
      <c r="N23" s="681"/>
      <c r="O23" s="681"/>
      <c r="P23" s="681"/>
      <c r="Q23" s="682"/>
      <c r="R23" s="683">
        <v>9151909</v>
      </c>
      <c r="S23" s="684"/>
      <c r="T23" s="684"/>
      <c r="U23" s="684"/>
      <c r="V23" s="684"/>
      <c r="W23" s="684"/>
      <c r="X23" s="684"/>
      <c r="Y23" s="685"/>
      <c r="Z23" s="686">
        <v>36.6</v>
      </c>
      <c r="AA23" s="686"/>
      <c r="AB23" s="686"/>
      <c r="AC23" s="686"/>
      <c r="AD23" s="687">
        <v>9151909</v>
      </c>
      <c r="AE23" s="687"/>
      <c r="AF23" s="687"/>
      <c r="AG23" s="687"/>
      <c r="AH23" s="687"/>
      <c r="AI23" s="687"/>
      <c r="AJ23" s="687"/>
      <c r="AK23" s="687"/>
      <c r="AL23" s="688">
        <v>68</v>
      </c>
      <c r="AM23" s="689"/>
      <c r="AN23" s="689"/>
      <c r="AO23" s="690"/>
      <c r="AP23" s="702" t="s">
        <v>284</v>
      </c>
      <c r="AQ23" s="703"/>
      <c r="AR23" s="703"/>
      <c r="AS23" s="703"/>
      <c r="AT23" s="703"/>
      <c r="AU23" s="703"/>
      <c r="AV23" s="703"/>
      <c r="AW23" s="703"/>
      <c r="AX23" s="703"/>
      <c r="AY23" s="703"/>
      <c r="AZ23" s="703"/>
      <c r="BA23" s="703"/>
      <c r="BB23" s="703"/>
      <c r="BC23" s="703"/>
      <c r="BD23" s="703"/>
      <c r="BE23" s="703"/>
      <c r="BF23" s="704"/>
      <c r="BG23" s="683" t="s">
        <v>129</v>
      </c>
      <c r="BH23" s="684"/>
      <c r="BI23" s="684"/>
      <c r="BJ23" s="684"/>
      <c r="BK23" s="684"/>
      <c r="BL23" s="684"/>
      <c r="BM23" s="684"/>
      <c r="BN23" s="685"/>
      <c r="BO23" s="686" t="s">
        <v>129</v>
      </c>
      <c r="BP23" s="686"/>
      <c r="BQ23" s="686"/>
      <c r="BR23" s="686"/>
      <c r="BS23" s="692" t="s">
        <v>129</v>
      </c>
      <c r="BT23" s="684"/>
      <c r="BU23" s="684"/>
      <c r="BV23" s="684"/>
      <c r="BW23" s="684"/>
      <c r="BX23" s="684"/>
      <c r="BY23" s="684"/>
      <c r="BZ23" s="684"/>
      <c r="CA23" s="684"/>
      <c r="CB23" s="693"/>
      <c r="CD23" s="665" t="s">
        <v>222</v>
      </c>
      <c r="CE23" s="666"/>
      <c r="CF23" s="666"/>
      <c r="CG23" s="666"/>
      <c r="CH23" s="666"/>
      <c r="CI23" s="666"/>
      <c r="CJ23" s="666"/>
      <c r="CK23" s="666"/>
      <c r="CL23" s="666"/>
      <c r="CM23" s="666"/>
      <c r="CN23" s="666"/>
      <c r="CO23" s="666"/>
      <c r="CP23" s="666"/>
      <c r="CQ23" s="667"/>
      <c r="CR23" s="665" t="s">
        <v>285</v>
      </c>
      <c r="CS23" s="666"/>
      <c r="CT23" s="666"/>
      <c r="CU23" s="666"/>
      <c r="CV23" s="666"/>
      <c r="CW23" s="666"/>
      <c r="CX23" s="666"/>
      <c r="CY23" s="667"/>
      <c r="CZ23" s="665" t="s">
        <v>286</v>
      </c>
      <c r="DA23" s="666"/>
      <c r="DB23" s="666"/>
      <c r="DC23" s="667"/>
      <c r="DD23" s="665" t="s">
        <v>287</v>
      </c>
      <c r="DE23" s="666"/>
      <c r="DF23" s="666"/>
      <c r="DG23" s="666"/>
      <c r="DH23" s="666"/>
      <c r="DI23" s="666"/>
      <c r="DJ23" s="666"/>
      <c r="DK23" s="667"/>
      <c r="DL23" s="714" t="s">
        <v>288</v>
      </c>
      <c r="DM23" s="715"/>
      <c r="DN23" s="715"/>
      <c r="DO23" s="715"/>
      <c r="DP23" s="715"/>
      <c r="DQ23" s="715"/>
      <c r="DR23" s="715"/>
      <c r="DS23" s="715"/>
      <c r="DT23" s="715"/>
      <c r="DU23" s="715"/>
      <c r="DV23" s="716"/>
      <c r="DW23" s="665" t="s">
        <v>289</v>
      </c>
      <c r="DX23" s="666"/>
      <c r="DY23" s="666"/>
      <c r="DZ23" s="666"/>
      <c r="EA23" s="666"/>
      <c r="EB23" s="666"/>
      <c r="EC23" s="667"/>
    </row>
    <row r="24" spans="2:133" ht="11.25" customHeight="1" x14ac:dyDescent="0.15">
      <c r="B24" s="680" t="s">
        <v>290</v>
      </c>
      <c r="C24" s="681"/>
      <c r="D24" s="681"/>
      <c r="E24" s="681"/>
      <c r="F24" s="681"/>
      <c r="G24" s="681"/>
      <c r="H24" s="681"/>
      <c r="I24" s="681"/>
      <c r="J24" s="681"/>
      <c r="K24" s="681"/>
      <c r="L24" s="681"/>
      <c r="M24" s="681"/>
      <c r="N24" s="681"/>
      <c r="O24" s="681"/>
      <c r="P24" s="681"/>
      <c r="Q24" s="682"/>
      <c r="R24" s="683">
        <v>1075219</v>
      </c>
      <c r="S24" s="684"/>
      <c r="T24" s="684"/>
      <c r="U24" s="684"/>
      <c r="V24" s="684"/>
      <c r="W24" s="684"/>
      <c r="X24" s="684"/>
      <c r="Y24" s="685"/>
      <c r="Z24" s="686">
        <v>4.3</v>
      </c>
      <c r="AA24" s="686"/>
      <c r="AB24" s="686"/>
      <c r="AC24" s="686"/>
      <c r="AD24" s="687" t="s">
        <v>129</v>
      </c>
      <c r="AE24" s="687"/>
      <c r="AF24" s="687"/>
      <c r="AG24" s="687"/>
      <c r="AH24" s="687"/>
      <c r="AI24" s="687"/>
      <c r="AJ24" s="687"/>
      <c r="AK24" s="687"/>
      <c r="AL24" s="688" t="s">
        <v>228</v>
      </c>
      <c r="AM24" s="689"/>
      <c r="AN24" s="689"/>
      <c r="AO24" s="690"/>
      <c r="AP24" s="702" t="s">
        <v>291</v>
      </c>
      <c r="AQ24" s="703"/>
      <c r="AR24" s="703"/>
      <c r="AS24" s="703"/>
      <c r="AT24" s="703"/>
      <c r="AU24" s="703"/>
      <c r="AV24" s="703"/>
      <c r="AW24" s="703"/>
      <c r="AX24" s="703"/>
      <c r="AY24" s="703"/>
      <c r="AZ24" s="703"/>
      <c r="BA24" s="703"/>
      <c r="BB24" s="703"/>
      <c r="BC24" s="703"/>
      <c r="BD24" s="703"/>
      <c r="BE24" s="703"/>
      <c r="BF24" s="704"/>
      <c r="BG24" s="683" t="s">
        <v>129</v>
      </c>
      <c r="BH24" s="684"/>
      <c r="BI24" s="684"/>
      <c r="BJ24" s="684"/>
      <c r="BK24" s="684"/>
      <c r="BL24" s="684"/>
      <c r="BM24" s="684"/>
      <c r="BN24" s="685"/>
      <c r="BO24" s="686" t="s">
        <v>129</v>
      </c>
      <c r="BP24" s="686"/>
      <c r="BQ24" s="686"/>
      <c r="BR24" s="686"/>
      <c r="BS24" s="692" t="s">
        <v>129</v>
      </c>
      <c r="BT24" s="684"/>
      <c r="BU24" s="684"/>
      <c r="BV24" s="684"/>
      <c r="BW24" s="684"/>
      <c r="BX24" s="684"/>
      <c r="BY24" s="684"/>
      <c r="BZ24" s="684"/>
      <c r="CA24" s="684"/>
      <c r="CB24" s="693"/>
      <c r="CD24" s="694" t="s">
        <v>292</v>
      </c>
      <c r="CE24" s="695"/>
      <c r="CF24" s="695"/>
      <c r="CG24" s="695"/>
      <c r="CH24" s="695"/>
      <c r="CI24" s="695"/>
      <c r="CJ24" s="695"/>
      <c r="CK24" s="695"/>
      <c r="CL24" s="695"/>
      <c r="CM24" s="695"/>
      <c r="CN24" s="695"/>
      <c r="CO24" s="695"/>
      <c r="CP24" s="695"/>
      <c r="CQ24" s="696"/>
      <c r="CR24" s="672">
        <v>9534584</v>
      </c>
      <c r="CS24" s="673"/>
      <c r="CT24" s="673"/>
      <c r="CU24" s="673"/>
      <c r="CV24" s="673"/>
      <c r="CW24" s="673"/>
      <c r="CX24" s="673"/>
      <c r="CY24" s="674"/>
      <c r="CZ24" s="677">
        <v>39.200000000000003</v>
      </c>
      <c r="DA24" s="678"/>
      <c r="DB24" s="678"/>
      <c r="DC24" s="697"/>
      <c r="DD24" s="722">
        <v>7128899</v>
      </c>
      <c r="DE24" s="673"/>
      <c r="DF24" s="673"/>
      <c r="DG24" s="673"/>
      <c r="DH24" s="673"/>
      <c r="DI24" s="673"/>
      <c r="DJ24" s="673"/>
      <c r="DK24" s="674"/>
      <c r="DL24" s="722">
        <v>6873445</v>
      </c>
      <c r="DM24" s="673"/>
      <c r="DN24" s="673"/>
      <c r="DO24" s="673"/>
      <c r="DP24" s="673"/>
      <c r="DQ24" s="673"/>
      <c r="DR24" s="673"/>
      <c r="DS24" s="673"/>
      <c r="DT24" s="673"/>
      <c r="DU24" s="673"/>
      <c r="DV24" s="674"/>
      <c r="DW24" s="677">
        <v>49.5</v>
      </c>
      <c r="DX24" s="678"/>
      <c r="DY24" s="678"/>
      <c r="DZ24" s="678"/>
      <c r="EA24" s="678"/>
      <c r="EB24" s="678"/>
      <c r="EC24" s="679"/>
    </row>
    <row r="25" spans="2:133" ht="11.25" customHeight="1" x14ac:dyDescent="0.15">
      <c r="B25" s="680" t="s">
        <v>293</v>
      </c>
      <c r="C25" s="681"/>
      <c r="D25" s="681"/>
      <c r="E25" s="681"/>
      <c r="F25" s="681"/>
      <c r="G25" s="681"/>
      <c r="H25" s="681"/>
      <c r="I25" s="681"/>
      <c r="J25" s="681"/>
      <c r="K25" s="681"/>
      <c r="L25" s="681"/>
      <c r="M25" s="681"/>
      <c r="N25" s="681"/>
      <c r="O25" s="681"/>
      <c r="P25" s="681"/>
      <c r="Q25" s="682"/>
      <c r="R25" s="683">
        <v>916</v>
      </c>
      <c r="S25" s="684"/>
      <c r="T25" s="684"/>
      <c r="U25" s="684"/>
      <c r="V25" s="684"/>
      <c r="W25" s="684"/>
      <c r="X25" s="684"/>
      <c r="Y25" s="685"/>
      <c r="Z25" s="686">
        <v>0</v>
      </c>
      <c r="AA25" s="686"/>
      <c r="AB25" s="686"/>
      <c r="AC25" s="686"/>
      <c r="AD25" s="687" t="s">
        <v>228</v>
      </c>
      <c r="AE25" s="687"/>
      <c r="AF25" s="687"/>
      <c r="AG25" s="687"/>
      <c r="AH25" s="687"/>
      <c r="AI25" s="687"/>
      <c r="AJ25" s="687"/>
      <c r="AK25" s="687"/>
      <c r="AL25" s="688" t="s">
        <v>228</v>
      </c>
      <c r="AM25" s="689"/>
      <c r="AN25" s="689"/>
      <c r="AO25" s="690"/>
      <c r="AP25" s="702" t="s">
        <v>294</v>
      </c>
      <c r="AQ25" s="703"/>
      <c r="AR25" s="703"/>
      <c r="AS25" s="703"/>
      <c r="AT25" s="703"/>
      <c r="AU25" s="703"/>
      <c r="AV25" s="703"/>
      <c r="AW25" s="703"/>
      <c r="AX25" s="703"/>
      <c r="AY25" s="703"/>
      <c r="AZ25" s="703"/>
      <c r="BA25" s="703"/>
      <c r="BB25" s="703"/>
      <c r="BC25" s="703"/>
      <c r="BD25" s="703"/>
      <c r="BE25" s="703"/>
      <c r="BF25" s="704"/>
      <c r="BG25" s="683" t="s">
        <v>228</v>
      </c>
      <c r="BH25" s="684"/>
      <c r="BI25" s="684"/>
      <c r="BJ25" s="684"/>
      <c r="BK25" s="684"/>
      <c r="BL25" s="684"/>
      <c r="BM25" s="684"/>
      <c r="BN25" s="685"/>
      <c r="BO25" s="686" t="s">
        <v>228</v>
      </c>
      <c r="BP25" s="686"/>
      <c r="BQ25" s="686"/>
      <c r="BR25" s="686"/>
      <c r="BS25" s="692" t="s">
        <v>129</v>
      </c>
      <c r="BT25" s="684"/>
      <c r="BU25" s="684"/>
      <c r="BV25" s="684"/>
      <c r="BW25" s="684"/>
      <c r="BX25" s="684"/>
      <c r="BY25" s="684"/>
      <c r="BZ25" s="684"/>
      <c r="CA25" s="684"/>
      <c r="CB25" s="693"/>
      <c r="CD25" s="698" t="s">
        <v>295</v>
      </c>
      <c r="CE25" s="699"/>
      <c r="CF25" s="699"/>
      <c r="CG25" s="699"/>
      <c r="CH25" s="699"/>
      <c r="CI25" s="699"/>
      <c r="CJ25" s="699"/>
      <c r="CK25" s="699"/>
      <c r="CL25" s="699"/>
      <c r="CM25" s="699"/>
      <c r="CN25" s="699"/>
      <c r="CO25" s="699"/>
      <c r="CP25" s="699"/>
      <c r="CQ25" s="700"/>
      <c r="CR25" s="683">
        <v>3828108</v>
      </c>
      <c r="CS25" s="719"/>
      <c r="CT25" s="719"/>
      <c r="CU25" s="719"/>
      <c r="CV25" s="719"/>
      <c r="CW25" s="719"/>
      <c r="CX25" s="719"/>
      <c r="CY25" s="720"/>
      <c r="CZ25" s="688">
        <v>15.7</v>
      </c>
      <c r="DA25" s="717"/>
      <c r="DB25" s="717"/>
      <c r="DC25" s="721"/>
      <c r="DD25" s="692">
        <v>3565815</v>
      </c>
      <c r="DE25" s="719"/>
      <c r="DF25" s="719"/>
      <c r="DG25" s="719"/>
      <c r="DH25" s="719"/>
      <c r="DI25" s="719"/>
      <c r="DJ25" s="719"/>
      <c r="DK25" s="720"/>
      <c r="DL25" s="692">
        <v>3564816</v>
      </c>
      <c r="DM25" s="719"/>
      <c r="DN25" s="719"/>
      <c r="DO25" s="719"/>
      <c r="DP25" s="719"/>
      <c r="DQ25" s="719"/>
      <c r="DR25" s="719"/>
      <c r="DS25" s="719"/>
      <c r="DT25" s="719"/>
      <c r="DU25" s="719"/>
      <c r="DV25" s="720"/>
      <c r="DW25" s="688">
        <v>25.7</v>
      </c>
      <c r="DX25" s="717"/>
      <c r="DY25" s="717"/>
      <c r="DZ25" s="717"/>
      <c r="EA25" s="717"/>
      <c r="EB25" s="717"/>
      <c r="EC25" s="718"/>
    </row>
    <row r="26" spans="2:133" ht="11.25" customHeight="1" x14ac:dyDescent="0.15">
      <c r="B26" s="680" t="s">
        <v>296</v>
      </c>
      <c r="C26" s="681"/>
      <c r="D26" s="681"/>
      <c r="E26" s="681"/>
      <c r="F26" s="681"/>
      <c r="G26" s="681"/>
      <c r="H26" s="681"/>
      <c r="I26" s="681"/>
      <c r="J26" s="681"/>
      <c r="K26" s="681"/>
      <c r="L26" s="681"/>
      <c r="M26" s="681"/>
      <c r="N26" s="681"/>
      <c r="O26" s="681"/>
      <c r="P26" s="681"/>
      <c r="Q26" s="682"/>
      <c r="R26" s="683">
        <v>14222794</v>
      </c>
      <c r="S26" s="684"/>
      <c r="T26" s="684"/>
      <c r="U26" s="684"/>
      <c r="V26" s="684"/>
      <c r="W26" s="684"/>
      <c r="X26" s="684"/>
      <c r="Y26" s="685"/>
      <c r="Z26" s="686">
        <v>56.9</v>
      </c>
      <c r="AA26" s="686"/>
      <c r="AB26" s="686"/>
      <c r="AC26" s="686"/>
      <c r="AD26" s="687">
        <v>13146659</v>
      </c>
      <c r="AE26" s="687"/>
      <c r="AF26" s="687"/>
      <c r="AG26" s="687"/>
      <c r="AH26" s="687"/>
      <c r="AI26" s="687"/>
      <c r="AJ26" s="687"/>
      <c r="AK26" s="687"/>
      <c r="AL26" s="688">
        <v>97.7</v>
      </c>
      <c r="AM26" s="689"/>
      <c r="AN26" s="689"/>
      <c r="AO26" s="690"/>
      <c r="AP26" s="702" t="s">
        <v>297</v>
      </c>
      <c r="AQ26" s="732"/>
      <c r="AR26" s="732"/>
      <c r="AS26" s="732"/>
      <c r="AT26" s="732"/>
      <c r="AU26" s="732"/>
      <c r="AV26" s="732"/>
      <c r="AW26" s="732"/>
      <c r="AX26" s="732"/>
      <c r="AY26" s="732"/>
      <c r="AZ26" s="732"/>
      <c r="BA26" s="732"/>
      <c r="BB26" s="732"/>
      <c r="BC26" s="732"/>
      <c r="BD26" s="732"/>
      <c r="BE26" s="732"/>
      <c r="BF26" s="704"/>
      <c r="BG26" s="683" t="s">
        <v>246</v>
      </c>
      <c r="BH26" s="684"/>
      <c r="BI26" s="684"/>
      <c r="BJ26" s="684"/>
      <c r="BK26" s="684"/>
      <c r="BL26" s="684"/>
      <c r="BM26" s="684"/>
      <c r="BN26" s="685"/>
      <c r="BO26" s="686" t="s">
        <v>129</v>
      </c>
      <c r="BP26" s="686"/>
      <c r="BQ26" s="686"/>
      <c r="BR26" s="686"/>
      <c r="BS26" s="692" t="s">
        <v>129</v>
      </c>
      <c r="BT26" s="684"/>
      <c r="BU26" s="684"/>
      <c r="BV26" s="684"/>
      <c r="BW26" s="684"/>
      <c r="BX26" s="684"/>
      <c r="BY26" s="684"/>
      <c r="BZ26" s="684"/>
      <c r="CA26" s="684"/>
      <c r="CB26" s="693"/>
      <c r="CD26" s="698" t="s">
        <v>298</v>
      </c>
      <c r="CE26" s="699"/>
      <c r="CF26" s="699"/>
      <c r="CG26" s="699"/>
      <c r="CH26" s="699"/>
      <c r="CI26" s="699"/>
      <c r="CJ26" s="699"/>
      <c r="CK26" s="699"/>
      <c r="CL26" s="699"/>
      <c r="CM26" s="699"/>
      <c r="CN26" s="699"/>
      <c r="CO26" s="699"/>
      <c r="CP26" s="699"/>
      <c r="CQ26" s="700"/>
      <c r="CR26" s="683">
        <v>2523966</v>
      </c>
      <c r="CS26" s="684"/>
      <c r="CT26" s="684"/>
      <c r="CU26" s="684"/>
      <c r="CV26" s="684"/>
      <c r="CW26" s="684"/>
      <c r="CX26" s="684"/>
      <c r="CY26" s="685"/>
      <c r="CZ26" s="688">
        <v>10.4</v>
      </c>
      <c r="DA26" s="717"/>
      <c r="DB26" s="717"/>
      <c r="DC26" s="721"/>
      <c r="DD26" s="692">
        <v>2390738</v>
      </c>
      <c r="DE26" s="684"/>
      <c r="DF26" s="684"/>
      <c r="DG26" s="684"/>
      <c r="DH26" s="684"/>
      <c r="DI26" s="684"/>
      <c r="DJ26" s="684"/>
      <c r="DK26" s="685"/>
      <c r="DL26" s="692" t="s">
        <v>129</v>
      </c>
      <c r="DM26" s="684"/>
      <c r="DN26" s="684"/>
      <c r="DO26" s="684"/>
      <c r="DP26" s="684"/>
      <c r="DQ26" s="684"/>
      <c r="DR26" s="684"/>
      <c r="DS26" s="684"/>
      <c r="DT26" s="684"/>
      <c r="DU26" s="684"/>
      <c r="DV26" s="685"/>
      <c r="DW26" s="688" t="s">
        <v>129</v>
      </c>
      <c r="DX26" s="717"/>
      <c r="DY26" s="717"/>
      <c r="DZ26" s="717"/>
      <c r="EA26" s="717"/>
      <c r="EB26" s="717"/>
      <c r="EC26" s="718"/>
    </row>
    <row r="27" spans="2:133" ht="11.25" customHeight="1" x14ac:dyDescent="0.15">
      <c r="B27" s="680" t="s">
        <v>299</v>
      </c>
      <c r="C27" s="681"/>
      <c r="D27" s="681"/>
      <c r="E27" s="681"/>
      <c r="F27" s="681"/>
      <c r="G27" s="681"/>
      <c r="H27" s="681"/>
      <c r="I27" s="681"/>
      <c r="J27" s="681"/>
      <c r="K27" s="681"/>
      <c r="L27" s="681"/>
      <c r="M27" s="681"/>
      <c r="N27" s="681"/>
      <c r="O27" s="681"/>
      <c r="P27" s="681"/>
      <c r="Q27" s="682"/>
      <c r="R27" s="683">
        <v>2976</v>
      </c>
      <c r="S27" s="684"/>
      <c r="T27" s="684"/>
      <c r="U27" s="684"/>
      <c r="V27" s="684"/>
      <c r="W27" s="684"/>
      <c r="X27" s="684"/>
      <c r="Y27" s="685"/>
      <c r="Z27" s="686">
        <v>0</v>
      </c>
      <c r="AA27" s="686"/>
      <c r="AB27" s="686"/>
      <c r="AC27" s="686"/>
      <c r="AD27" s="687">
        <v>2976</v>
      </c>
      <c r="AE27" s="687"/>
      <c r="AF27" s="687"/>
      <c r="AG27" s="687"/>
      <c r="AH27" s="687"/>
      <c r="AI27" s="687"/>
      <c r="AJ27" s="687"/>
      <c r="AK27" s="687"/>
      <c r="AL27" s="688">
        <v>0</v>
      </c>
      <c r="AM27" s="689"/>
      <c r="AN27" s="689"/>
      <c r="AO27" s="690"/>
      <c r="AP27" s="680" t="s">
        <v>300</v>
      </c>
      <c r="AQ27" s="681"/>
      <c r="AR27" s="681"/>
      <c r="AS27" s="681"/>
      <c r="AT27" s="681"/>
      <c r="AU27" s="681"/>
      <c r="AV27" s="681"/>
      <c r="AW27" s="681"/>
      <c r="AX27" s="681"/>
      <c r="AY27" s="681"/>
      <c r="AZ27" s="681"/>
      <c r="BA27" s="681"/>
      <c r="BB27" s="681"/>
      <c r="BC27" s="681"/>
      <c r="BD27" s="681"/>
      <c r="BE27" s="681"/>
      <c r="BF27" s="682"/>
      <c r="BG27" s="683">
        <v>3009148</v>
      </c>
      <c r="BH27" s="684"/>
      <c r="BI27" s="684"/>
      <c r="BJ27" s="684"/>
      <c r="BK27" s="684"/>
      <c r="BL27" s="684"/>
      <c r="BM27" s="684"/>
      <c r="BN27" s="685"/>
      <c r="BO27" s="686">
        <v>100</v>
      </c>
      <c r="BP27" s="686"/>
      <c r="BQ27" s="686"/>
      <c r="BR27" s="686"/>
      <c r="BS27" s="692" t="s">
        <v>129</v>
      </c>
      <c r="BT27" s="684"/>
      <c r="BU27" s="684"/>
      <c r="BV27" s="684"/>
      <c r="BW27" s="684"/>
      <c r="BX27" s="684"/>
      <c r="BY27" s="684"/>
      <c r="BZ27" s="684"/>
      <c r="CA27" s="684"/>
      <c r="CB27" s="693"/>
      <c r="CD27" s="698" t="s">
        <v>301</v>
      </c>
      <c r="CE27" s="699"/>
      <c r="CF27" s="699"/>
      <c r="CG27" s="699"/>
      <c r="CH27" s="699"/>
      <c r="CI27" s="699"/>
      <c r="CJ27" s="699"/>
      <c r="CK27" s="699"/>
      <c r="CL27" s="699"/>
      <c r="CM27" s="699"/>
      <c r="CN27" s="699"/>
      <c r="CO27" s="699"/>
      <c r="CP27" s="699"/>
      <c r="CQ27" s="700"/>
      <c r="CR27" s="683">
        <v>2896507</v>
      </c>
      <c r="CS27" s="719"/>
      <c r="CT27" s="719"/>
      <c r="CU27" s="719"/>
      <c r="CV27" s="719"/>
      <c r="CW27" s="719"/>
      <c r="CX27" s="719"/>
      <c r="CY27" s="720"/>
      <c r="CZ27" s="688">
        <v>11.9</v>
      </c>
      <c r="DA27" s="717"/>
      <c r="DB27" s="717"/>
      <c r="DC27" s="721"/>
      <c r="DD27" s="692">
        <v>882386</v>
      </c>
      <c r="DE27" s="719"/>
      <c r="DF27" s="719"/>
      <c r="DG27" s="719"/>
      <c r="DH27" s="719"/>
      <c r="DI27" s="719"/>
      <c r="DJ27" s="719"/>
      <c r="DK27" s="720"/>
      <c r="DL27" s="692">
        <v>881190</v>
      </c>
      <c r="DM27" s="719"/>
      <c r="DN27" s="719"/>
      <c r="DO27" s="719"/>
      <c r="DP27" s="719"/>
      <c r="DQ27" s="719"/>
      <c r="DR27" s="719"/>
      <c r="DS27" s="719"/>
      <c r="DT27" s="719"/>
      <c r="DU27" s="719"/>
      <c r="DV27" s="720"/>
      <c r="DW27" s="688">
        <v>6.4</v>
      </c>
      <c r="DX27" s="717"/>
      <c r="DY27" s="717"/>
      <c r="DZ27" s="717"/>
      <c r="EA27" s="717"/>
      <c r="EB27" s="717"/>
      <c r="EC27" s="718"/>
    </row>
    <row r="28" spans="2:133" ht="11.25" customHeight="1" x14ac:dyDescent="0.15">
      <c r="B28" s="680" t="s">
        <v>302</v>
      </c>
      <c r="C28" s="681"/>
      <c r="D28" s="681"/>
      <c r="E28" s="681"/>
      <c r="F28" s="681"/>
      <c r="G28" s="681"/>
      <c r="H28" s="681"/>
      <c r="I28" s="681"/>
      <c r="J28" s="681"/>
      <c r="K28" s="681"/>
      <c r="L28" s="681"/>
      <c r="M28" s="681"/>
      <c r="N28" s="681"/>
      <c r="O28" s="681"/>
      <c r="P28" s="681"/>
      <c r="Q28" s="682"/>
      <c r="R28" s="683">
        <v>403790</v>
      </c>
      <c r="S28" s="684"/>
      <c r="T28" s="684"/>
      <c r="U28" s="684"/>
      <c r="V28" s="684"/>
      <c r="W28" s="684"/>
      <c r="X28" s="684"/>
      <c r="Y28" s="685"/>
      <c r="Z28" s="686">
        <v>1.6</v>
      </c>
      <c r="AA28" s="686"/>
      <c r="AB28" s="686"/>
      <c r="AC28" s="686"/>
      <c r="AD28" s="687" t="s">
        <v>228</v>
      </c>
      <c r="AE28" s="687"/>
      <c r="AF28" s="687"/>
      <c r="AG28" s="687"/>
      <c r="AH28" s="687"/>
      <c r="AI28" s="687"/>
      <c r="AJ28" s="687"/>
      <c r="AK28" s="687"/>
      <c r="AL28" s="688" t="s">
        <v>129</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303</v>
      </c>
      <c r="CE28" s="699"/>
      <c r="CF28" s="699"/>
      <c r="CG28" s="699"/>
      <c r="CH28" s="699"/>
      <c r="CI28" s="699"/>
      <c r="CJ28" s="699"/>
      <c r="CK28" s="699"/>
      <c r="CL28" s="699"/>
      <c r="CM28" s="699"/>
      <c r="CN28" s="699"/>
      <c r="CO28" s="699"/>
      <c r="CP28" s="699"/>
      <c r="CQ28" s="700"/>
      <c r="CR28" s="683">
        <v>2809969</v>
      </c>
      <c r="CS28" s="684"/>
      <c r="CT28" s="684"/>
      <c r="CU28" s="684"/>
      <c r="CV28" s="684"/>
      <c r="CW28" s="684"/>
      <c r="CX28" s="684"/>
      <c r="CY28" s="685"/>
      <c r="CZ28" s="688">
        <v>11.6</v>
      </c>
      <c r="DA28" s="717"/>
      <c r="DB28" s="717"/>
      <c r="DC28" s="721"/>
      <c r="DD28" s="692">
        <v>2680698</v>
      </c>
      <c r="DE28" s="684"/>
      <c r="DF28" s="684"/>
      <c r="DG28" s="684"/>
      <c r="DH28" s="684"/>
      <c r="DI28" s="684"/>
      <c r="DJ28" s="684"/>
      <c r="DK28" s="685"/>
      <c r="DL28" s="692">
        <v>2427439</v>
      </c>
      <c r="DM28" s="684"/>
      <c r="DN28" s="684"/>
      <c r="DO28" s="684"/>
      <c r="DP28" s="684"/>
      <c r="DQ28" s="684"/>
      <c r="DR28" s="684"/>
      <c r="DS28" s="684"/>
      <c r="DT28" s="684"/>
      <c r="DU28" s="684"/>
      <c r="DV28" s="685"/>
      <c r="DW28" s="688">
        <v>17.5</v>
      </c>
      <c r="DX28" s="717"/>
      <c r="DY28" s="717"/>
      <c r="DZ28" s="717"/>
      <c r="EA28" s="717"/>
      <c r="EB28" s="717"/>
      <c r="EC28" s="718"/>
    </row>
    <row r="29" spans="2:133" ht="11.25" customHeight="1" x14ac:dyDescent="0.15">
      <c r="B29" s="680" t="s">
        <v>304</v>
      </c>
      <c r="C29" s="681"/>
      <c r="D29" s="681"/>
      <c r="E29" s="681"/>
      <c r="F29" s="681"/>
      <c r="G29" s="681"/>
      <c r="H29" s="681"/>
      <c r="I29" s="681"/>
      <c r="J29" s="681"/>
      <c r="K29" s="681"/>
      <c r="L29" s="681"/>
      <c r="M29" s="681"/>
      <c r="N29" s="681"/>
      <c r="O29" s="681"/>
      <c r="P29" s="681"/>
      <c r="Q29" s="682"/>
      <c r="R29" s="683">
        <v>231696</v>
      </c>
      <c r="S29" s="684"/>
      <c r="T29" s="684"/>
      <c r="U29" s="684"/>
      <c r="V29" s="684"/>
      <c r="W29" s="684"/>
      <c r="X29" s="684"/>
      <c r="Y29" s="685"/>
      <c r="Z29" s="686">
        <v>0.9</v>
      </c>
      <c r="AA29" s="686"/>
      <c r="AB29" s="686"/>
      <c r="AC29" s="686"/>
      <c r="AD29" s="687">
        <v>5351</v>
      </c>
      <c r="AE29" s="687"/>
      <c r="AF29" s="687"/>
      <c r="AG29" s="687"/>
      <c r="AH29" s="687"/>
      <c r="AI29" s="687"/>
      <c r="AJ29" s="687"/>
      <c r="AK29" s="687"/>
      <c r="AL29" s="688">
        <v>0</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305</v>
      </c>
      <c r="CE29" s="724"/>
      <c r="CF29" s="698" t="s">
        <v>70</v>
      </c>
      <c r="CG29" s="699"/>
      <c r="CH29" s="699"/>
      <c r="CI29" s="699"/>
      <c r="CJ29" s="699"/>
      <c r="CK29" s="699"/>
      <c r="CL29" s="699"/>
      <c r="CM29" s="699"/>
      <c r="CN29" s="699"/>
      <c r="CO29" s="699"/>
      <c r="CP29" s="699"/>
      <c r="CQ29" s="700"/>
      <c r="CR29" s="683">
        <v>2809969</v>
      </c>
      <c r="CS29" s="719"/>
      <c r="CT29" s="719"/>
      <c r="CU29" s="719"/>
      <c r="CV29" s="719"/>
      <c r="CW29" s="719"/>
      <c r="CX29" s="719"/>
      <c r="CY29" s="720"/>
      <c r="CZ29" s="688">
        <v>11.6</v>
      </c>
      <c r="DA29" s="717"/>
      <c r="DB29" s="717"/>
      <c r="DC29" s="721"/>
      <c r="DD29" s="692">
        <v>2680698</v>
      </c>
      <c r="DE29" s="719"/>
      <c r="DF29" s="719"/>
      <c r="DG29" s="719"/>
      <c r="DH29" s="719"/>
      <c r="DI29" s="719"/>
      <c r="DJ29" s="719"/>
      <c r="DK29" s="720"/>
      <c r="DL29" s="692">
        <v>2427439</v>
      </c>
      <c r="DM29" s="719"/>
      <c r="DN29" s="719"/>
      <c r="DO29" s="719"/>
      <c r="DP29" s="719"/>
      <c r="DQ29" s="719"/>
      <c r="DR29" s="719"/>
      <c r="DS29" s="719"/>
      <c r="DT29" s="719"/>
      <c r="DU29" s="719"/>
      <c r="DV29" s="720"/>
      <c r="DW29" s="688">
        <v>17.5</v>
      </c>
      <c r="DX29" s="717"/>
      <c r="DY29" s="717"/>
      <c r="DZ29" s="717"/>
      <c r="EA29" s="717"/>
      <c r="EB29" s="717"/>
      <c r="EC29" s="718"/>
    </row>
    <row r="30" spans="2:133" ht="11.25" customHeight="1" x14ac:dyDescent="0.15">
      <c r="B30" s="680" t="s">
        <v>306</v>
      </c>
      <c r="C30" s="681"/>
      <c r="D30" s="681"/>
      <c r="E30" s="681"/>
      <c r="F30" s="681"/>
      <c r="G30" s="681"/>
      <c r="H30" s="681"/>
      <c r="I30" s="681"/>
      <c r="J30" s="681"/>
      <c r="K30" s="681"/>
      <c r="L30" s="681"/>
      <c r="M30" s="681"/>
      <c r="N30" s="681"/>
      <c r="O30" s="681"/>
      <c r="P30" s="681"/>
      <c r="Q30" s="682"/>
      <c r="R30" s="683">
        <v>20240</v>
      </c>
      <c r="S30" s="684"/>
      <c r="T30" s="684"/>
      <c r="U30" s="684"/>
      <c r="V30" s="684"/>
      <c r="W30" s="684"/>
      <c r="X30" s="684"/>
      <c r="Y30" s="685"/>
      <c r="Z30" s="686">
        <v>0.1</v>
      </c>
      <c r="AA30" s="686"/>
      <c r="AB30" s="686"/>
      <c r="AC30" s="686"/>
      <c r="AD30" s="687" t="s">
        <v>129</v>
      </c>
      <c r="AE30" s="687"/>
      <c r="AF30" s="687"/>
      <c r="AG30" s="687"/>
      <c r="AH30" s="687"/>
      <c r="AI30" s="687"/>
      <c r="AJ30" s="687"/>
      <c r="AK30" s="687"/>
      <c r="AL30" s="688" t="s">
        <v>228</v>
      </c>
      <c r="AM30" s="689"/>
      <c r="AN30" s="689"/>
      <c r="AO30" s="690"/>
      <c r="AP30" s="662" t="s">
        <v>222</v>
      </c>
      <c r="AQ30" s="663"/>
      <c r="AR30" s="663"/>
      <c r="AS30" s="663"/>
      <c r="AT30" s="663"/>
      <c r="AU30" s="663"/>
      <c r="AV30" s="663"/>
      <c r="AW30" s="663"/>
      <c r="AX30" s="663"/>
      <c r="AY30" s="663"/>
      <c r="AZ30" s="663"/>
      <c r="BA30" s="663"/>
      <c r="BB30" s="663"/>
      <c r="BC30" s="663"/>
      <c r="BD30" s="663"/>
      <c r="BE30" s="663"/>
      <c r="BF30" s="664"/>
      <c r="BG30" s="662" t="s">
        <v>307</v>
      </c>
      <c r="BH30" s="736"/>
      <c r="BI30" s="736"/>
      <c r="BJ30" s="736"/>
      <c r="BK30" s="736"/>
      <c r="BL30" s="736"/>
      <c r="BM30" s="736"/>
      <c r="BN30" s="736"/>
      <c r="BO30" s="736"/>
      <c r="BP30" s="736"/>
      <c r="BQ30" s="737"/>
      <c r="BR30" s="662" t="s">
        <v>308</v>
      </c>
      <c r="BS30" s="736"/>
      <c r="BT30" s="736"/>
      <c r="BU30" s="736"/>
      <c r="BV30" s="736"/>
      <c r="BW30" s="736"/>
      <c r="BX30" s="736"/>
      <c r="BY30" s="736"/>
      <c r="BZ30" s="736"/>
      <c r="CA30" s="736"/>
      <c r="CB30" s="737"/>
      <c r="CD30" s="725"/>
      <c r="CE30" s="726"/>
      <c r="CF30" s="698" t="s">
        <v>309</v>
      </c>
      <c r="CG30" s="699"/>
      <c r="CH30" s="699"/>
      <c r="CI30" s="699"/>
      <c r="CJ30" s="699"/>
      <c r="CK30" s="699"/>
      <c r="CL30" s="699"/>
      <c r="CM30" s="699"/>
      <c r="CN30" s="699"/>
      <c r="CO30" s="699"/>
      <c r="CP30" s="699"/>
      <c r="CQ30" s="700"/>
      <c r="CR30" s="683">
        <v>2678896</v>
      </c>
      <c r="CS30" s="684"/>
      <c r="CT30" s="684"/>
      <c r="CU30" s="684"/>
      <c r="CV30" s="684"/>
      <c r="CW30" s="684"/>
      <c r="CX30" s="684"/>
      <c r="CY30" s="685"/>
      <c r="CZ30" s="688">
        <v>11</v>
      </c>
      <c r="DA30" s="717"/>
      <c r="DB30" s="717"/>
      <c r="DC30" s="721"/>
      <c r="DD30" s="692">
        <v>2552807</v>
      </c>
      <c r="DE30" s="684"/>
      <c r="DF30" s="684"/>
      <c r="DG30" s="684"/>
      <c r="DH30" s="684"/>
      <c r="DI30" s="684"/>
      <c r="DJ30" s="684"/>
      <c r="DK30" s="685"/>
      <c r="DL30" s="692">
        <v>2299548</v>
      </c>
      <c r="DM30" s="684"/>
      <c r="DN30" s="684"/>
      <c r="DO30" s="684"/>
      <c r="DP30" s="684"/>
      <c r="DQ30" s="684"/>
      <c r="DR30" s="684"/>
      <c r="DS30" s="684"/>
      <c r="DT30" s="684"/>
      <c r="DU30" s="684"/>
      <c r="DV30" s="685"/>
      <c r="DW30" s="688">
        <v>16.600000000000001</v>
      </c>
      <c r="DX30" s="717"/>
      <c r="DY30" s="717"/>
      <c r="DZ30" s="717"/>
      <c r="EA30" s="717"/>
      <c r="EB30" s="717"/>
      <c r="EC30" s="718"/>
    </row>
    <row r="31" spans="2:133" ht="11.25" customHeight="1" x14ac:dyDescent="0.15">
      <c r="B31" s="680" t="s">
        <v>310</v>
      </c>
      <c r="C31" s="681"/>
      <c r="D31" s="681"/>
      <c r="E31" s="681"/>
      <c r="F31" s="681"/>
      <c r="G31" s="681"/>
      <c r="H31" s="681"/>
      <c r="I31" s="681"/>
      <c r="J31" s="681"/>
      <c r="K31" s="681"/>
      <c r="L31" s="681"/>
      <c r="M31" s="681"/>
      <c r="N31" s="681"/>
      <c r="O31" s="681"/>
      <c r="P31" s="681"/>
      <c r="Q31" s="682"/>
      <c r="R31" s="683">
        <v>2279887</v>
      </c>
      <c r="S31" s="684"/>
      <c r="T31" s="684"/>
      <c r="U31" s="684"/>
      <c r="V31" s="684"/>
      <c r="W31" s="684"/>
      <c r="X31" s="684"/>
      <c r="Y31" s="685"/>
      <c r="Z31" s="686">
        <v>9.1</v>
      </c>
      <c r="AA31" s="686"/>
      <c r="AB31" s="686"/>
      <c r="AC31" s="686"/>
      <c r="AD31" s="687" t="s">
        <v>228</v>
      </c>
      <c r="AE31" s="687"/>
      <c r="AF31" s="687"/>
      <c r="AG31" s="687"/>
      <c r="AH31" s="687"/>
      <c r="AI31" s="687"/>
      <c r="AJ31" s="687"/>
      <c r="AK31" s="687"/>
      <c r="AL31" s="688" t="s">
        <v>129</v>
      </c>
      <c r="AM31" s="689"/>
      <c r="AN31" s="689"/>
      <c r="AO31" s="690"/>
      <c r="AP31" s="740" t="s">
        <v>311</v>
      </c>
      <c r="AQ31" s="741"/>
      <c r="AR31" s="741"/>
      <c r="AS31" s="741"/>
      <c r="AT31" s="746" t="s">
        <v>312</v>
      </c>
      <c r="AU31" s="231"/>
      <c r="AV31" s="231"/>
      <c r="AW31" s="231"/>
      <c r="AX31" s="669" t="s">
        <v>188</v>
      </c>
      <c r="AY31" s="670"/>
      <c r="AZ31" s="670"/>
      <c r="BA31" s="670"/>
      <c r="BB31" s="670"/>
      <c r="BC31" s="670"/>
      <c r="BD31" s="670"/>
      <c r="BE31" s="670"/>
      <c r="BF31" s="671"/>
      <c r="BG31" s="751">
        <v>99.1</v>
      </c>
      <c r="BH31" s="738"/>
      <c r="BI31" s="738"/>
      <c r="BJ31" s="738"/>
      <c r="BK31" s="738"/>
      <c r="BL31" s="738"/>
      <c r="BM31" s="678">
        <v>95.4</v>
      </c>
      <c r="BN31" s="738"/>
      <c r="BO31" s="738"/>
      <c r="BP31" s="738"/>
      <c r="BQ31" s="739"/>
      <c r="BR31" s="751">
        <v>99.1</v>
      </c>
      <c r="BS31" s="738"/>
      <c r="BT31" s="738"/>
      <c r="BU31" s="738"/>
      <c r="BV31" s="738"/>
      <c r="BW31" s="738"/>
      <c r="BX31" s="678">
        <v>95.2</v>
      </c>
      <c r="BY31" s="738"/>
      <c r="BZ31" s="738"/>
      <c r="CA31" s="738"/>
      <c r="CB31" s="739"/>
      <c r="CD31" s="725"/>
      <c r="CE31" s="726"/>
      <c r="CF31" s="698" t="s">
        <v>313</v>
      </c>
      <c r="CG31" s="699"/>
      <c r="CH31" s="699"/>
      <c r="CI31" s="699"/>
      <c r="CJ31" s="699"/>
      <c r="CK31" s="699"/>
      <c r="CL31" s="699"/>
      <c r="CM31" s="699"/>
      <c r="CN31" s="699"/>
      <c r="CO31" s="699"/>
      <c r="CP31" s="699"/>
      <c r="CQ31" s="700"/>
      <c r="CR31" s="683">
        <v>131073</v>
      </c>
      <c r="CS31" s="719"/>
      <c r="CT31" s="719"/>
      <c r="CU31" s="719"/>
      <c r="CV31" s="719"/>
      <c r="CW31" s="719"/>
      <c r="CX31" s="719"/>
      <c r="CY31" s="720"/>
      <c r="CZ31" s="688">
        <v>0.5</v>
      </c>
      <c r="DA31" s="717"/>
      <c r="DB31" s="717"/>
      <c r="DC31" s="721"/>
      <c r="DD31" s="692">
        <v>127891</v>
      </c>
      <c r="DE31" s="719"/>
      <c r="DF31" s="719"/>
      <c r="DG31" s="719"/>
      <c r="DH31" s="719"/>
      <c r="DI31" s="719"/>
      <c r="DJ31" s="719"/>
      <c r="DK31" s="720"/>
      <c r="DL31" s="692">
        <v>127891</v>
      </c>
      <c r="DM31" s="719"/>
      <c r="DN31" s="719"/>
      <c r="DO31" s="719"/>
      <c r="DP31" s="719"/>
      <c r="DQ31" s="719"/>
      <c r="DR31" s="719"/>
      <c r="DS31" s="719"/>
      <c r="DT31" s="719"/>
      <c r="DU31" s="719"/>
      <c r="DV31" s="720"/>
      <c r="DW31" s="688">
        <v>0.9</v>
      </c>
      <c r="DX31" s="717"/>
      <c r="DY31" s="717"/>
      <c r="DZ31" s="717"/>
      <c r="EA31" s="717"/>
      <c r="EB31" s="717"/>
      <c r="EC31" s="718"/>
    </row>
    <row r="32" spans="2:133" ht="11.25" customHeight="1" x14ac:dyDescent="0.15">
      <c r="B32" s="729" t="s">
        <v>314</v>
      </c>
      <c r="C32" s="730"/>
      <c r="D32" s="730"/>
      <c r="E32" s="730"/>
      <c r="F32" s="730"/>
      <c r="G32" s="730"/>
      <c r="H32" s="730"/>
      <c r="I32" s="730"/>
      <c r="J32" s="730"/>
      <c r="K32" s="730"/>
      <c r="L32" s="730"/>
      <c r="M32" s="730"/>
      <c r="N32" s="730"/>
      <c r="O32" s="730"/>
      <c r="P32" s="730"/>
      <c r="Q32" s="731"/>
      <c r="R32" s="683" t="s">
        <v>129</v>
      </c>
      <c r="S32" s="684"/>
      <c r="T32" s="684"/>
      <c r="U32" s="684"/>
      <c r="V32" s="684"/>
      <c r="W32" s="684"/>
      <c r="X32" s="684"/>
      <c r="Y32" s="685"/>
      <c r="Z32" s="686" t="s">
        <v>129</v>
      </c>
      <c r="AA32" s="686"/>
      <c r="AB32" s="686"/>
      <c r="AC32" s="686"/>
      <c r="AD32" s="687" t="s">
        <v>129</v>
      </c>
      <c r="AE32" s="687"/>
      <c r="AF32" s="687"/>
      <c r="AG32" s="687"/>
      <c r="AH32" s="687"/>
      <c r="AI32" s="687"/>
      <c r="AJ32" s="687"/>
      <c r="AK32" s="687"/>
      <c r="AL32" s="688" t="s">
        <v>129</v>
      </c>
      <c r="AM32" s="689"/>
      <c r="AN32" s="689"/>
      <c r="AO32" s="690"/>
      <c r="AP32" s="742"/>
      <c r="AQ32" s="743"/>
      <c r="AR32" s="743"/>
      <c r="AS32" s="743"/>
      <c r="AT32" s="747"/>
      <c r="AU32" s="230" t="s">
        <v>315</v>
      </c>
      <c r="AV32" s="230"/>
      <c r="AW32" s="230"/>
      <c r="AX32" s="680" t="s">
        <v>316</v>
      </c>
      <c r="AY32" s="681"/>
      <c r="AZ32" s="681"/>
      <c r="BA32" s="681"/>
      <c r="BB32" s="681"/>
      <c r="BC32" s="681"/>
      <c r="BD32" s="681"/>
      <c r="BE32" s="681"/>
      <c r="BF32" s="682"/>
      <c r="BG32" s="752">
        <v>99.4</v>
      </c>
      <c r="BH32" s="719"/>
      <c r="BI32" s="719"/>
      <c r="BJ32" s="719"/>
      <c r="BK32" s="719"/>
      <c r="BL32" s="719"/>
      <c r="BM32" s="689">
        <v>97.2</v>
      </c>
      <c r="BN32" s="749"/>
      <c r="BO32" s="749"/>
      <c r="BP32" s="749"/>
      <c r="BQ32" s="750"/>
      <c r="BR32" s="752">
        <v>99.4</v>
      </c>
      <c r="BS32" s="719"/>
      <c r="BT32" s="719"/>
      <c r="BU32" s="719"/>
      <c r="BV32" s="719"/>
      <c r="BW32" s="719"/>
      <c r="BX32" s="689">
        <v>97.1</v>
      </c>
      <c r="BY32" s="749"/>
      <c r="BZ32" s="749"/>
      <c r="CA32" s="749"/>
      <c r="CB32" s="750"/>
      <c r="CD32" s="727"/>
      <c r="CE32" s="728"/>
      <c r="CF32" s="698" t="s">
        <v>317</v>
      </c>
      <c r="CG32" s="699"/>
      <c r="CH32" s="699"/>
      <c r="CI32" s="699"/>
      <c r="CJ32" s="699"/>
      <c r="CK32" s="699"/>
      <c r="CL32" s="699"/>
      <c r="CM32" s="699"/>
      <c r="CN32" s="699"/>
      <c r="CO32" s="699"/>
      <c r="CP32" s="699"/>
      <c r="CQ32" s="700"/>
      <c r="CR32" s="683" t="s">
        <v>246</v>
      </c>
      <c r="CS32" s="684"/>
      <c r="CT32" s="684"/>
      <c r="CU32" s="684"/>
      <c r="CV32" s="684"/>
      <c r="CW32" s="684"/>
      <c r="CX32" s="684"/>
      <c r="CY32" s="685"/>
      <c r="CZ32" s="688" t="s">
        <v>228</v>
      </c>
      <c r="DA32" s="717"/>
      <c r="DB32" s="717"/>
      <c r="DC32" s="721"/>
      <c r="DD32" s="692" t="s">
        <v>129</v>
      </c>
      <c r="DE32" s="684"/>
      <c r="DF32" s="684"/>
      <c r="DG32" s="684"/>
      <c r="DH32" s="684"/>
      <c r="DI32" s="684"/>
      <c r="DJ32" s="684"/>
      <c r="DK32" s="685"/>
      <c r="DL32" s="692" t="s">
        <v>228</v>
      </c>
      <c r="DM32" s="684"/>
      <c r="DN32" s="684"/>
      <c r="DO32" s="684"/>
      <c r="DP32" s="684"/>
      <c r="DQ32" s="684"/>
      <c r="DR32" s="684"/>
      <c r="DS32" s="684"/>
      <c r="DT32" s="684"/>
      <c r="DU32" s="684"/>
      <c r="DV32" s="685"/>
      <c r="DW32" s="688" t="s">
        <v>129</v>
      </c>
      <c r="DX32" s="717"/>
      <c r="DY32" s="717"/>
      <c r="DZ32" s="717"/>
      <c r="EA32" s="717"/>
      <c r="EB32" s="717"/>
      <c r="EC32" s="718"/>
    </row>
    <row r="33" spans="2:133" ht="11.25" customHeight="1" x14ac:dyDescent="0.15">
      <c r="B33" s="680" t="s">
        <v>318</v>
      </c>
      <c r="C33" s="681"/>
      <c r="D33" s="681"/>
      <c r="E33" s="681"/>
      <c r="F33" s="681"/>
      <c r="G33" s="681"/>
      <c r="H33" s="681"/>
      <c r="I33" s="681"/>
      <c r="J33" s="681"/>
      <c r="K33" s="681"/>
      <c r="L33" s="681"/>
      <c r="M33" s="681"/>
      <c r="N33" s="681"/>
      <c r="O33" s="681"/>
      <c r="P33" s="681"/>
      <c r="Q33" s="682"/>
      <c r="R33" s="683">
        <v>1350963</v>
      </c>
      <c r="S33" s="684"/>
      <c r="T33" s="684"/>
      <c r="U33" s="684"/>
      <c r="V33" s="684"/>
      <c r="W33" s="684"/>
      <c r="X33" s="684"/>
      <c r="Y33" s="685"/>
      <c r="Z33" s="686">
        <v>5.4</v>
      </c>
      <c r="AA33" s="686"/>
      <c r="AB33" s="686"/>
      <c r="AC33" s="686"/>
      <c r="AD33" s="687" t="s">
        <v>129</v>
      </c>
      <c r="AE33" s="687"/>
      <c r="AF33" s="687"/>
      <c r="AG33" s="687"/>
      <c r="AH33" s="687"/>
      <c r="AI33" s="687"/>
      <c r="AJ33" s="687"/>
      <c r="AK33" s="687"/>
      <c r="AL33" s="688" t="s">
        <v>129</v>
      </c>
      <c r="AM33" s="689"/>
      <c r="AN33" s="689"/>
      <c r="AO33" s="690"/>
      <c r="AP33" s="744"/>
      <c r="AQ33" s="745"/>
      <c r="AR33" s="745"/>
      <c r="AS33" s="745"/>
      <c r="AT33" s="748"/>
      <c r="AU33" s="232"/>
      <c r="AV33" s="232"/>
      <c r="AW33" s="232"/>
      <c r="AX33" s="733" t="s">
        <v>319</v>
      </c>
      <c r="AY33" s="734"/>
      <c r="AZ33" s="734"/>
      <c r="BA33" s="734"/>
      <c r="BB33" s="734"/>
      <c r="BC33" s="734"/>
      <c r="BD33" s="734"/>
      <c r="BE33" s="734"/>
      <c r="BF33" s="735"/>
      <c r="BG33" s="753">
        <v>98.6</v>
      </c>
      <c r="BH33" s="754"/>
      <c r="BI33" s="754"/>
      <c r="BJ33" s="754"/>
      <c r="BK33" s="754"/>
      <c r="BL33" s="754"/>
      <c r="BM33" s="755">
        <v>93.1</v>
      </c>
      <c r="BN33" s="754"/>
      <c r="BO33" s="754"/>
      <c r="BP33" s="754"/>
      <c r="BQ33" s="756"/>
      <c r="BR33" s="753">
        <v>98.7</v>
      </c>
      <c r="BS33" s="754"/>
      <c r="BT33" s="754"/>
      <c r="BU33" s="754"/>
      <c r="BV33" s="754"/>
      <c r="BW33" s="754"/>
      <c r="BX33" s="755">
        <v>92.8</v>
      </c>
      <c r="BY33" s="754"/>
      <c r="BZ33" s="754"/>
      <c r="CA33" s="754"/>
      <c r="CB33" s="756"/>
      <c r="CD33" s="698" t="s">
        <v>320</v>
      </c>
      <c r="CE33" s="699"/>
      <c r="CF33" s="699"/>
      <c r="CG33" s="699"/>
      <c r="CH33" s="699"/>
      <c r="CI33" s="699"/>
      <c r="CJ33" s="699"/>
      <c r="CK33" s="699"/>
      <c r="CL33" s="699"/>
      <c r="CM33" s="699"/>
      <c r="CN33" s="699"/>
      <c r="CO33" s="699"/>
      <c r="CP33" s="699"/>
      <c r="CQ33" s="700"/>
      <c r="CR33" s="683">
        <v>10117247</v>
      </c>
      <c r="CS33" s="719"/>
      <c r="CT33" s="719"/>
      <c r="CU33" s="719"/>
      <c r="CV33" s="719"/>
      <c r="CW33" s="719"/>
      <c r="CX33" s="719"/>
      <c r="CY33" s="720"/>
      <c r="CZ33" s="688">
        <v>41.6</v>
      </c>
      <c r="DA33" s="717"/>
      <c r="DB33" s="717"/>
      <c r="DC33" s="721"/>
      <c r="DD33" s="692">
        <v>8648931</v>
      </c>
      <c r="DE33" s="719"/>
      <c r="DF33" s="719"/>
      <c r="DG33" s="719"/>
      <c r="DH33" s="719"/>
      <c r="DI33" s="719"/>
      <c r="DJ33" s="719"/>
      <c r="DK33" s="720"/>
      <c r="DL33" s="692">
        <v>6456646</v>
      </c>
      <c r="DM33" s="719"/>
      <c r="DN33" s="719"/>
      <c r="DO33" s="719"/>
      <c r="DP33" s="719"/>
      <c r="DQ33" s="719"/>
      <c r="DR33" s="719"/>
      <c r="DS33" s="719"/>
      <c r="DT33" s="719"/>
      <c r="DU33" s="719"/>
      <c r="DV33" s="720"/>
      <c r="DW33" s="688">
        <v>46.5</v>
      </c>
      <c r="DX33" s="717"/>
      <c r="DY33" s="717"/>
      <c r="DZ33" s="717"/>
      <c r="EA33" s="717"/>
      <c r="EB33" s="717"/>
      <c r="EC33" s="718"/>
    </row>
    <row r="34" spans="2:133" ht="11.25" customHeight="1" x14ac:dyDescent="0.15">
      <c r="B34" s="680" t="s">
        <v>321</v>
      </c>
      <c r="C34" s="681"/>
      <c r="D34" s="681"/>
      <c r="E34" s="681"/>
      <c r="F34" s="681"/>
      <c r="G34" s="681"/>
      <c r="H34" s="681"/>
      <c r="I34" s="681"/>
      <c r="J34" s="681"/>
      <c r="K34" s="681"/>
      <c r="L34" s="681"/>
      <c r="M34" s="681"/>
      <c r="N34" s="681"/>
      <c r="O34" s="681"/>
      <c r="P34" s="681"/>
      <c r="Q34" s="682"/>
      <c r="R34" s="683">
        <v>91732</v>
      </c>
      <c r="S34" s="684"/>
      <c r="T34" s="684"/>
      <c r="U34" s="684"/>
      <c r="V34" s="684"/>
      <c r="W34" s="684"/>
      <c r="X34" s="684"/>
      <c r="Y34" s="685"/>
      <c r="Z34" s="686">
        <v>0.4</v>
      </c>
      <c r="AA34" s="686"/>
      <c r="AB34" s="686"/>
      <c r="AC34" s="686"/>
      <c r="AD34" s="687">
        <v>30432</v>
      </c>
      <c r="AE34" s="687"/>
      <c r="AF34" s="687"/>
      <c r="AG34" s="687"/>
      <c r="AH34" s="687"/>
      <c r="AI34" s="687"/>
      <c r="AJ34" s="687"/>
      <c r="AK34" s="687"/>
      <c r="AL34" s="688">
        <v>0.2</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322</v>
      </c>
      <c r="CE34" s="699"/>
      <c r="CF34" s="699"/>
      <c r="CG34" s="699"/>
      <c r="CH34" s="699"/>
      <c r="CI34" s="699"/>
      <c r="CJ34" s="699"/>
      <c r="CK34" s="699"/>
      <c r="CL34" s="699"/>
      <c r="CM34" s="699"/>
      <c r="CN34" s="699"/>
      <c r="CO34" s="699"/>
      <c r="CP34" s="699"/>
      <c r="CQ34" s="700"/>
      <c r="CR34" s="683">
        <v>3473412</v>
      </c>
      <c r="CS34" s="684"/>
      <c r="CT34" s="684"/>
      <c r="CU34" s="684"/>
      <c r="CV34" s="684"/>
      <c r="CW34" s="684"/>
      <c r="CX34" s="684"/>
      <c r="CY34" s="685"/>
      <c r="CZ34" s="688">
        <v>14.3</v>
      </c>
      <c r="DA34" s="717"/>
      <c r="DB34" s="717"/>
      <c r="DC34" s="721"/>
      <c r="DD34" s="692">
        <v>2912968</v>
      </c>
      <c r="DE34" s="684"/>
      <c r="DF34" s="684"/>
      <c r="DG34" s="684"/>
      <c r="DH34" s="684"/>
      <c r="DI34" s="684"/>
      <c r="DJ34" s="684"/>
      <c r="DK34" s="685"/>
      <c r="DL34" s="692">
        <v>2668143</v>
      </c>
      <c r="DM34" s="684"/>
      <c r="DN34" s="684"/>
      <c r="DO34" s="684"/>
      <c r="DP34" s="684"/>
      <c r="DQ34" s="684"/>
      <c r="DR34" s="684"/>
      <c r="DS34" s="684"/>
      <c r="DT34" s="684"/>
      <c r="DU34" s="684"/>
      <c r="DV34" s="685"/>
      <c r="DW34" s="688">
        <v>19.2</v>
      </c>
      <c r="DX34" s="717"/>
      <c r="DY34" s="717"/>
      <c r="DZ34" s="717"/>
      <c r="EA34" s="717"/>
      <c r="EB34" s="717"/>
      <c r="EC34" s="718"/>
    </row>
    <row r="35" spans="2:133" ht="11.25" customHeight="1" x14ac:dyDescent="0.15">
      <c r="B35" s="680" t="s">
        <v>323</v>
      </c>
      <c r="C35" s="681"/>
      <c r="D35" s="681"/>
      <c r="E35" s="681"/>
      <c r="F35" s="681"/>
      <c r="G35" s="681"/>
      <c r="H35" s="681"/>
      <c r="I35" s="681"/>
      <c r="J35" s="681"/>
      <c r="K35" s="681"/>
      <c r="L35" s="681"/>
      <c r="M35" s="681"/>
      <c r="N35" s="681"/>
      <c r="O35" s="681"/>
      <c r="P35" s="681"/>
      <c r="Q35" s="682"/>
      <c r="R35" s="683">
        <v>29950</v>
      </c>
      <c r="S35" s="684"/>
      <c r="T35" s="684"/>
      <c r="U35" s="684"/>
      <c r="V35" s="684"/>
      <c r="W35" s="684"/>
      <c r="X35" s="684"/>
      <c r="Y35" s="685"/>
      <c r="Z35" s="686">
        <v>0.1</v>
      </c>
      <c r="AA35" s="686"/>
      <c r="AB35" s="686"/>
      <c r="AC35" s="686"/>
      <c r="AD35" s="687" t="s">
        <v>129</v>
      </c>
      <c r="AE35" s="687"/>
      <c r="AF35" s="687"/>
      <c r="AG35" s="687"/>
      <c r="AH35" s="687"/>
      <c r="AI35" s="687"/>
      <c r="AJ35" s="687"/>
      <c r="AK35" s="687"/>
      <c r="AL35" s="688" t="s">
        <v>129</v>
      </c>
      <c r="AM35" s="689"/>
      <c r="AN35" s="689"/>
      <c r="AO35" s="690"/>
      <c r="AP35" s="235"/>
      <c r="AQ35" s="662" t="s">
        <v>324</v>
      </c>
      <c r="AR35" s="663"/>
      <c r="AS35" s="663"/>
      <c r="AT35" s="663"/>
      <c r="AU35" s="663"/>
      <c r="AV35" s="663"/>
      <c r="AW35" s="663"/>
      <c r="AX35" s="663"/>
      <c r="AY35" s="663"/>
      <c r="AZ35" s="663"/>
      <c r="BA35" s="663"/>
      <c r="BB35" s="663"/>
      <c r="BC35" s="663"/>
      <c r="BD35" s="663"/>
      <c r="BE35" s="663"/>
      <c r="BF35" s="664"/>
      <c r="BG35" s="662" t="s">
        <v>325</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326</v>
      </c>
      <c r="CE35" s="699"/>
      <c r="CF35" s="699"/>
      <c r="CG35" s="699"/>
      <c r="CH35" s="699"/>
      <c r="CI35" s="699"/>
      <c r="CJ35" s="699"/>
      <c r="CK35" s="699"/>
      <c r="CL35" s="699"/>
      <c r="CM35" s="699"/>
      <c r="CN35" s="699"/>
      <c r="CO35" s="699"/>
      <c r="CP35" s="699"/>
      <c r="CQ35" s="700"/>
      <c r="CR35" s="683">
        <v>443569</v>
      </c>
      <c r="CS35" s="719"/>
      <c r="CT35" s="719"/>
      <c r="CU35" s="719"/>
      <c r="CV35" s="719"/>
      <c r="CW35" s="719"/>
      <c r="CX35" s="719"/>
      <c r="CY35" s="720"/>
      <c r="CZ35" s="688">
        <v>1.8</v>
      </c>
      <c r="DA35" s="717"/>
      <c r="DB35" s="717"/>
      <c r="DC35" s="721"/>
      <c r="DD35" s="692">
        <v>415389</v>
      </c>
      <c r="DE35" s="719"/>
      <c r="DF35" s="719"/>
      <c r="DG35" s="719"/>
      <c r="DH35" s="719"/>
      <c r="DI35" s="719"/>
      <c r="DJ35" s="719"/>
      <c r="DK35" s="720"/>
      <c r="DL35" s="692">
        <v>415389</v>
      </c>
      <c r="DM35" s="719"/>
      <c r="DN35" s="719"/>
      <c r="DO35" s="719"/>
      <c r="DP35" s="719"/>
      <c r="DQ35" s="719"/>
      <c r="DR35" s="719"/>
      <c r="DS35" s="719"/>
      <c r="DT35" s="719"/>
      <c r="DU35" s="719"/>
      <c r="DV35" s="720"/>
      <c r="DW35" s="688">
        <v>3</v>
      </c>
      <c r="DX35" s="717"/>
      <c r="DY35" s="717"/>
      <c r="DZ35" s="717"/>
      <c r="EA35" s="717"/>
      <c r="EB35" s="717"/>
      <c r="EC35" s="718"/>
    </row>
    <row r="36" spans="2:133" ht="11.25" customHeight="1" x14ac:dyDescent="0.15">
      <c r="B36" s="680" t="s">
        <v>327</v>
      </c>
      <c r="C36" s="681"/>
      <c r="D36" s="681"/>
      <c r="E36" s="681"/>
      <c r="F36" s="681"/>
      <c r="G36" s="681"/>
      <c r="H36" s="681"/>
      <c r="I36" s="681"/>
      <c r="J36" s="681"/>
      <c r="K36" s="681"/>
      <c r="L36" s="681"/>
      <c r="M36" s="681"/>
      <c r="N36" s="681"/>
      <c r="O36" s="681"/>
      <c r="P36" s="681"/>
      <c r="Q36" s="682"/>
      <c r="R36" s="683">
        <v>1852297</v>
      </c>
      <c r="S36" s="684"/>
      <c r="T36" s="684"/>
      <c r="U36" s="684"/>
      <c r="V36" s="684"/>
      <c r="W36" s="684"/>
      <c r="X36" s="684"/>
      <c r="Y36" s="685"/>
      <c r="Z36" s="686">
        <v>7.4</v>
      </c>
      <c r="AA36" s="686"/>
      <c r="AB36" s="686"/>
      <c r="AC36" s="686"/>
      <c r="AD36" s="687" t="s">
        <v>129</v>
      </c>
      <c r="AE36" s="687"/>
      <c r="AF36" s="687"/>
      <c r="AG36" s="687"/>
      <c r="AH36" s="687"/>
      <c r="AI36" s="687"/>
      <c r="AJ36" s="687"/>
      <c r="AK36" s="687"/>
      <c r="AL36" s="688" t="s">
        <v>129</v>
      </c>
      <c r="AM36" s="689"/>
      <c r="AN36" s="689"/>
      <c r="AO36" s="690"/>
      <c r="AP36" s="235"/>
      <c r="AQ36" s="757" t="s">
        <v>328</v>
      </c>
      <c r="AR36" s="758"/>
      <c r="AS36" s="758"/>
      <c r="AT36" s="758"/>
      <c r="AU36" s="758"/>
      <c r="AV36" s="758"/>
      <c r="AW36" s="758"/>
      <c r="AX36" s="758"/>
      <c r="AY36" s="759"/>
      <c r="AZ36" s="672">
        <v>3969850</v>
      </c>
      <c r="BA36" s="673"/>
      <c r="BB36" s="673"/>
      <c r="BC36" s="673"/>
      <c r="BD36" s="673"/>
      <c r="BE36" s="673"/>
      <c r="BF36" s="760"/>
      <c r="BG36" s="694" t="s">
        <v>329</v>
      </c>
      <c r="BH36" s="695"/>
      <c r="BI36" s="695"/>
      <c r="BJ36" s="695"/>
      <c r="BK36" s="695"/>
      <c r="BL36" s="695"/>
      <c r="BM36" s="695"/>
      <c r="BN36" s="695"/>
      <c r="BO36" s="695"/>
      <c r="BP36" s="695"/>
      <c r="BQ36" s="695"/>
      <c r="BR36" s="695"/>
      <c r="BS36" s="695"/>
      <c r="BT36" s="695"/>
      <c r="BU36" s="696"/>
      <c r="BV36" s="672">
        <v>9478</v>
      </c>
      <c r="BW36" s="673"/>
      <c r="BX36" s="673"/>
      <c r="BY36" s="673"/>
      <c r="BZ36" s="673"/>
      <c r="CA36" s="673"/>
      <c r="CB36" s="760"/>
      <c r="CD36" s="698" t="s">
        <v>330</v>
      </c>
      <c r="CE36" s="699"/>
      <c r="CF36" s="699"/>
      <c r="CG36" s="699"/>
      <c r="CH36" s="699"/>
      <c r="CI36" s="699"/>
      <c r="CJ36" s="699"/>
      <c r="CK36" s="699"/>
      <c r="CL36" s="699"/>
      <c r="CM36" s="699"/>
      <c r="CN36" s="699"/>
      <c r="CO36" s="699"/>
      <c r="CP36" s="699"/>
      <c r="CQ36" s="700"/>
      <c r="CR36" s="683">
        <v>2265266</v>
      </c>
      <c r="CS36" s="684"/>
      <c r="CT36" s="684"/>
      <c r="CU36" s="684"/>
      <c r="CV36" s="684"/>
      <c r="CW36" s="684"/>
      <c r="CX36" s="684"/>
      <c r="CY36" s="685"/>
      <c r="CZ36" s="688">
        <v>9.3000000000000007</v>
      </c>
      <c r="DA36" s="717"/>
      <c r="DB36" s="717"/>
      <c r="DC36" s="721"/>
      <c r="DD36" s="692">
        <v>1853335</v>
      </c>
      <c r="DE36" s="684"/>
      <c r="DF36" s="684"/>
      <c r="DG36" s="684"/>
      <c r="DH36" s="684"/>
      <c r="DI36" s="684"/>
      <c r="DJ36" s="684"/>
      <c r="DK36" s="685"/>
      <c r="DL36" s="692">
        <v>1057415</v>
      </c>
      <c r="DM36" s="684"/>
      <c r="DN36" s="684"/>
      <c r="DO36" s="684"/>
      <c r="DP36" s="684"/>
      <c r="DQ36" s="684"/>
      <c r="DR36" s="684"/>
      <c r="DS36" s="684"/>
      <c r="DT36" s="684"/>
      <c r="DU36" s="684"/>
      <c r="DV36" s="685"/>
      <c r="DW36" s="688">
        <v>7.6</v>
      </c>
      <c r="DX36" s="717"/>
      <c r="DY36" s="717"/>
      <c r="DZ36" s="717"/>
      <c r="EA36" s="717"/>
      <c r="EB36" s="717"/>
      <c r="EC36" s="718"/>
    </row>
    <row r="37" spans="2:133" ht="11.25" customHeight="1" x14ac:dyDescent="0.15">
      <c r="B37" s="680" t="s">
        <v>331</v>
      </c>
      <c r="C37" s="681"/>
      <c r="D37" s="681"/>
      <c r="E37" s="681"/>
      <c r="F37" s="681"/>
      <c r="G37" s="681"/>
      <c r="H37" s="681"/>
      <c r="I37" s="681"/>
      <c r="J37" s="681"/>
      <c r="K37" s="681"/>
      <c r="L37" s="681"/>
      <c r="M37" s="681"/>
      <c r="N37" s="681"/>
      <c r="O37" s="681"/>
      <c r="P37" s="681"/>
      <c r="Q37" s="682"/>
      <c r="R37" s="683">
        <v>533324</v>
      </c>
      <c r="S37" s="684"/>
      <c r="T37" s="684"/>
      <c r="U37" s="684"/>
      <c r="V37" s="684"/>
      <c r="W37" s="684"/>
      <c r="X37" s="684"/>
      <c r="Y37" s="685"/>
      <c r="Z37" s="686">
        <v>2.1</v>
      </c>
      <c r="AA37" s="686"/>
      <c r="AB37" s="686"/>
      <c r="AC37" s="686"/>
      <c r="AD37" s="687" t="s">
        <v>228</v>
      </c>
      <c r="AE37" s="687"/>
      <c r="AF37" s="687"/>
      <c r="AG37" s="687"/>
      <c r="AH37" s="687"/>
      <c r="AI37" s="687"/>
      <c r="AJ37" s="687"/>
      <c r="AK37" s="687"/>
      <c r="AL37" s="688" t="s">
        <v>129</v>
      </c>
      <c r="AM37" s="689"/>
      <c r="AN37" s="689"/>
      <c r="AO37" s="690"/>
      <c r="AQ37" s="761" t="s">
        <v>332</v>
      </c>
      <c r="AR37" s="762"/>
      <c r="AS37" s="762"/>
      <c r="AT37" s="762"/>
      <c r="AU37" s="762"/>
      <c r="AV37" s="762"/>
      <c r="AW37" s="762"/>
      <c r="AX37" s="762"/>
      <c r="AY37" s="763"/>
      <c r="AZ37" s="683">
        <v>919269</v>
      </c>
      <c r="BA37" s="684"/>
      <c r="BB37" s="684"/>
      <c r="BC37" s="684"/>
      <c r="BD37" s="719"/>
      <c r="BE37" s="719"/>
      <c r="BF37" s="750"/>
      <c r="BG37" s="698" t="s">
        <v>333</v>
      </c>
      <c r="BH37" s="699"/>
      <c r="BI37" s="699"/>
      <c r="BJ37" s="699"/>
      <c r="BK37" s="699"/>
      <c r="BL37" s="699"/>
      <c r="BM37" s="699"/>
      <c r="BN37" s="699"/>
      <c r="BO37" s="699"/>
      <c r="BP37" s="699"/>
      <c r="BQ37" s="699"/>
      <c r="BR37" s="699"/>
      <c r="BS37" s="699"/>
      <c r="BT37" s="699"/>
      <c r="BU37" s="700"/>
      <c r="BV37" s="683">
        <v>-52209</v>
      </c>
      <c r="BW37" s="684"/>
      <c r="BX37" s="684"/>
      <c r="BY37" s="684"/>
      <c r="BZ37" s="684"/>
      <c r="CA37" s="684"/>
      <c r="CB37" s="693"/>
      <c r="CD37" s="698" t="s">
        <v>334</v>
      </c>
      <c r="CE37" s="699"/>
      <c r="CF37" s="699"/>
      <c r="CG37" s="699"/>
      <c r="CH37" s="699"/>
      <c r="CI37" s="699"/>
      <c r="CJ37" s="699"/>
      <c r="CK37" s="699"/>
      <c r="CL37" s="699"/>
      <c r="CM37" s="699"/>
      <c r="CN37" s="699"/>
      <c r="CO37" s="699"/>
      <c r="CP37" s="699"/>
      <c r="CQ37" s="700"/>
      <c r="CR37" s="683">
        <v>217322</v>
      </c>
      <c r="CS37" s="719"/>
      <c r="CT37" s="719"/>
      <c r="CU37" s="719"/>
      <c r="CV37" s="719"/>
      <c r="CW37" s="719"/>
      <c r="CX37" s="719"/>
      <c r="CY37" s="720"/>
      <c r="CZ37" s="688">
        <v>0.9</v>
      </c>
      <c r="DA37" s="717"/>
      <c r="DB37" s="717"/>
      <c r="DC37" s="721"/>
      <c r="DD37" s="692">
        <v>217322</v>
      </c>
      <c r="DE37" s="719"/>
      <c r="DF37" s="719"/>
      <c r="DG37" s="719"/>
      <c r="DH37" s="719"/>
      <c r="DI37" s="719"/>
      <c r="DJ37" s="719"/>
      <c r="DK37" s="720"/>
      <c r="DL37" s="692">
        <v>217322</v>
      </c>
      <c r="DM37" s="719"/>
      <c r="DN37" s="719"/>
      <c r="DO37" s="719"/>
      <c r="DP37" s="719"/>
      <c r="DQ37" s="719"/>
      <c r="DR37" s="719"/>
      <c r="DS37" s="719"/>
      <c r="DT37" s="719"/>
      <c r="DU37" s="719"/>
      <c r="DV37" s="720"/>
      <c r="DW37" s="688">
        <v>1.6</v>
      </c>
      <c r="DX37" s="717"/>
      <c r="DY37" s="717"/>
      <c r="DZ37" s="717"/>
      <c r="EA37" s="717"/>
      <c r="EB37" s="717"/>
      <c r="EC37" s="718"/>
    </row>
    <row r="38" spans="2:133" ht="11.25" customHeight="1" x14ac:dyDescent="0.15">
      <c r="B38" s="680" t="s">
        <v>335</v>
      </c>
      <c r="C38" s="681"/>
      <c r="D38" s="681"/>
      <c r="E38" s="681"/>
      <c r="F38" s="681"/>
      <c r="G38" s="681"/>
      <c r="H38" s="681"/>
      <c r="I38" s="681"/>
      <c r="J38" s="681"/>
      <c r="K38" s="681"/>
      <c r="L38" s="681"/>
      <c r="M38" s="681"/>
      <c r="N38" s="681"/>
      <c r="O38" s="681"/>
      <c r="P38" s="681"/>
      <c r="Q38" s="682"/>
      <c r="R38" s="683">
        <v>767129</v>
      </c>
      <c r="S38" s="684"/>
      <c r="T38" s="684"/>
      <c r="U38" s="684"/>
      <c r="V38" s="684"/>
      <c r="W38" s="684"/>
      <c r="X38" s="684"/>
      <c r="Y38" s="685"/>
      <c r="Z38" s="686">
        <v>3.1</v>
      </c>
      <c r="AA38" s="686"/>
      <c r="AB38" s="686"/>
      <c r="AC38" s="686"/>
      <c r="AD38" s="687">
        <v>276939</v>
      </c>
      <c r="AE38" s="687"/>
      <c r="AF38" s="687"/>
      <c r="AG38" s="687"/>
      <c r="AH38" s="687"/>
      <c r="AI38" s="687"/>
      <c r="AJ38" s="687"/>
      <c r="AK38" s="687"/>
      <c r="AL38" s="688">
        <v>2.1</v>
      </c>
      <c r="AM38" s="689"/>
      <c r="AN38" s="689"/>
      <c r="AO38" s="690"/>
      <c r="AQ38" s="761" t="s">
        <v>336</v>
      </c>
      <c r="AR38" s="762"/>
      <c r="AS38" s="762"/>
      <c r="AT38" s="762"/>
      <c r="AU38" s="762"/>
      <c r="AV38" s="762"/>
      <c r="AW38" s="762"/>
      <c r="AX38" s="762"/>
      <c r="AY38" s="763"/>
      <c r="AZ38" s="683">
        <v>807664</v>
      </c>
      <c r="BA38" s="684"/>
      <c r="BB38" s="684"/>
      <c r="BC38" s="684"/>
      <c r="BD38" s="719"/>
      <c r="BE38" s="719"/>
      <c r="BF38" s="750"/>
      <c r="BG38" s="698" t="s">
        <v>337</v>
      </c>
      <c r="BH38" s="699"/>
      <c r="BI38" s="699"/>
      <c r="BJ38" s="699"/>
      <c r="BK38" s="699"/>
      <c r="BL38" s="699"/>
      <c r="BM38" s="699"/>
      <c r="BN38" s="699"/>
      <c r="BO38" s="699"/>
      <c r="BP38" s="699"/>
      <c r="BQ38" s="699"/>
      <c r="BR38" s="699"/>
      <c r="BS38" s="699"/>
      <c r="BT38" s="699"/>
      <c r="BU38" s="700"/>
      <c r="BV38" s="683">
        <v>4620</v>
      </c>
      <c r="BW38" s="684"/>
      <c r="BX38" s="684"/>
      <c r="BY38" s="684"/>
      <c r="BZ38" s="684"/>
      <c r="CA38" s="684"/>
      <c r="CB38" s="693"/>
      <c r="CD38" s="698" t="s">
        <v>338</v>
      </c>
      <c r="CE38" s="699"/>
      <c r="CF38" s="699"/>
      <c r="CG38" s="699"/>
      <c r="CH38" s="699"/>
      <c r="CI38" s="699"/>
      <c r="CJ38" s="699"/>
      <c r="CK38" s="699"/>
      <c r="CL38" s="699"/>
      <c r="CM38" s="699"/>
      <c r="CN38" s="699"/>
      <c r="CO38" s="699"/>
      <c r="CP38" s="699"/>
      <c r="CQ38" s="700"/>
      <c r="CR38" s="683">
        <v>2731575</v>
      </c>
      <c r="CS38" s="684"/>
      <c r="CT38" s="684"/>
      <c r="CU38" s="684"/>
      <c r="CV38" s="684"/>
      <c r="CW38" s="684"/>
      <c r="CX38" s="684"/>
      <c r="CY38" s="685"/>
      <c r="CZ38" s="688">
        <v>11.2</v>
      </c>
      <c r="DA38" s="717"/>
      <c r="DB38" s="717"/>
      <c r="DC38" s="721"/>
      <c r="DD38" s="692">
        <v>2437148</v>
      </c>
      <c r="DE38" s="684"/>
      <c r="DF38" s="684"/>
      <c r="DG38" s="684"/>
      <c r="DH38" s="684"/>
      <c r="DI38" s="684"/>
      <c r="DJ38" s="684"/>
      <c r="DK38" s="685"/>
      <c r="DL38" s="692">
        <v>2275536</v>
      </c>
      <c r="DM38" s="684"/>
      <c r="DN38" s="684"/>
      <c r="DO38" s="684"/>
      <c r="DP38" s="684"/>
      <c r="DQ38" s="684"/>
      <c r="DR38" s="684"/>
      <c r="DS38" s="684"/>
      <c r="DT38" s="684"/>
      <c r="DU38" s="684"/>
      <c r="DV38" s="685"/>
      <c r="DW38" s="688">
        <v>16.399999999999999</v>
      </c>
      <c r="DX38" s="717"/>
      <c r="DY38" s="717"/>
      <c r="DZ38" s="717"/>
      <c r="EA38" s="717"/>
      <c r="EB38" s="717"/>
      <c r="EC38" s="718"/>
    </row>
    <row r="39" spans="2:133" ht="11.25" customHeight="1" x14ac:dyDescent="0.15">
      <c r="B39" s="680" t="s">
        <v>339</v>
      </c>
      <c r="C39" s="681"/>
      <c r="D39" s="681"/>
      <c r="E39" s="681"/>
      <c r="F39" s="681"/>
      <c r="G39" s="681"/>
      <c r="H39" s="681"/>
      <c r="I39" s="681"/>
      <c r="J39" s="681"/>
      <c r="K39" s="681"/>
      <c r="L39" s="681"/>
      <c r="M39" s="681"/>
      <c r="N39" s="681"/>
      <c r="O39" s="681"/>
      <c r="P39" s="681"/>
      <c r="Q39" s="682"/>
      <c r="R39" s="683">
        <v>3230800</v>
      </c>
      <c r="S39" s="684"/>
      <c r="T39" s="684"/>
      <c r="U39" s="684"/>
      <c r="V39" s="684"/>
      <c r="W39" s="684"/>
      <c r="X39" s="684"/>
      <c r="Y39" s="685"/>
      <c r="Z39" s="686">
        <v>12.9</v>
      </c>
      <c r="AA39" s="686"/>
      <c r="AB39" s="686"/>
      <c r="AC39" s="686"/>
      <c r="AD39" s="687" t="s">
        <v>228</v>
      </c>
      <c r="AE39" s="687"/>
      <c r="AF39" s="687"/>
      <c r="AG39" s="687"/>
      <c r="AH39" s="687"/>
      <c r="AI39" s="687"/>
      <c r="AJ39" s="687"/>
      <c r="AK39" s="687"/>
      <c r="AL39" s="688" t="s">
        <v>228</v>
      </c>
      <c r="AM39" s="689"/>
      <c r="AN39" s="689"/>
      <c r="AO39" s="690"/>
      <c r="AQ39" s="761" t="s">
        <v>340</v>
      </c>
      <c r="AR39" s="762"/>
      <c r="AS39" s="762"/>
      <c r="AT39" s="762"/>
      <c r="AU39" s="762"/>
      <c r="AV39" s="762"/>
      <c r="AW39" s="762"/>
      <c r="AX39" s="762"/>
      <c r="AY39" s="763"/>
      <c r="AZ39" s="683">
        <v>430611</v>
      </c>
      <c r="BA39" s="684"/>
      <c r="BB39" s="684"/>
      <c r="BC39" s="684"/>
      <c r="BD39" s="719"/>
      <c r="BE39" s="719"/>
      <c r="BF39" s="750"/>
      <c r="BG39" s="698" t="s">
        <v>341</v>
      </c>
      <c r="BH39" s="699"/>
      <c r="BI39" s="699"/>
      <c r="BJ39" s="699"/>
      <c r="BK39" s="699"/>
      <c r="BL39" s="699"/>
      <c r="BM39" s="699"/>
      <c r="BN39" s="699"/>
      <c r="BO39" s="699"/>
      <c r="BP39" s="699"/>
      <c r="BQ39" s="699"/>
      <c r="BR39" s="699"/>
      <c r="BS39" s="699"/>
      <c r="BT39" s="699"/>
      <c r="BU39" s="700"/>
      <c r="BV39" s="683">
        <v>6716</v>
      </c>
      <c r="BW39" s="684"/>
      <c r="BX39" s="684"/>
      <c r="BY39" s="684"/>
      <c r="BZ39" s="684"/>
      <c r="CA39" s="684"/>
      <c r="CB39" s="693"/>
      <c r="CD39" s="698" t="s">
        <v>342</v>
      </c>
      <c r="CE39" s="699"/>
      <c r="CF39" s="699"/>
      <c r="CG39" s="699"/>
      <c r="CH39" s="699"/>
      <c r="CI39" s="699"/>
      <c r="CJ39" s="699"/>
      <c r="CK39" s="699"/>
      <c r="CL39" s="699"/>
      <c r="CM39" s="699"/>
      <c r="CN39" s="699"/>
      <c r="CO39" s="699"/>
      <c r="CP39" s="699"/>
      <c r="CQ39" s="700"/>
      <c r="CR39" s="683">
        <v>818262</v>
      </c>
      <c r="CS39" s="719"/>
      <c r="CT39" s="719"/>
      <c r="CU39" s="719"/>
      <c r="CV39" s="719"/>
      <c r="CW39" s="719"/>
      <c r="CX39" s="719"/>
      <c r="CY39" s="720"/>
      <c r="CZ39" s="688">
        <v>3.4</v>
      </c>
      <c r="DA39" s="717"/>
      <c r="DB39" s="717"/>
      <c r="DC39" s="721"/>
      <c r="DD39" s="692">
        <v>814928</v>
      </c>
      <c r="DE39" s="719"/>
      <c r="DF39" s="719"/>
      <c r="DG39" s="719"/>
      <c r="DH39" s="719"/>
      <c r="DI39" s="719"/>
      <c r="DJ39" s="719"/>
      <c r="DK39" s="720"/>
      <c r="DL39" s="692" t="s">
        <v>129</v>
      </c>
      <c r="DM39" s="719"/>
      <c r="DN39" s="719"/>
      <c r="DO39" s="719"/>
      <c r="DP39" s="719"/>
      <c r="DQ39" s="719"/>
      <c r="DR39" s="719"/>
      <c r="DS39" s="719"/>
      <c r="DT39" s="719"/>
      <c r="DU39" s="719"/>
      <c r="DV39" s="720"/>
      <c r="DW39" s="688" t="s">
        <v>228</v>
      </c>
      <c r="DX39" s="717"/>
      <c r="DY39" s="717"/>
      <c r="DZ39" s="717"/>
      <c r="EA39" s="717"/>
      <c r="EB39" s="717"/>
      <c r="EC39" s="718"/>
    </row>
    <row r="40" spans="2:133" ht="11.25" customHeight="1" x14ac:dyDescent="0.15">
      <c r="B40" s="680" t="s">
        <v>343</v>
      </c>
      <c r="C40" s="681"/>
      <c r="D40" s="681"/>
      <c r="E40" s="681"/>
      <c r="F40" s="681"/>
      <c r="G40" s="681"/>
      <c r="H40" s="681"/>
      <c r="I40" s="681"/>
      <c r="J40" s="681"/>
      <c r="K40" s="681"/>
      <c r="L40" s="681"/>
      <c r="M40" s="681"/>
      <c r="N40" s="681"/>
      <c r="O40" s="681"/>
      <c r="P40" s="681"/>
      <c r="Q40" s="682"/>
      <c r="R40" s="683" t="s">
        <v>228</v>
      </c>
      <c r="S40" s="684"/>
      <c r="T40" s="684"/>
      <c r="U40" s="684"/>
      <c r="V40" s="684"/>
      <c r="W40" s="684"/>
      <c r="X40" s="684"/>
      <c r="Y40" s="685"/>
      <c r="Z40" s="686" t="s">
        <v>129</v>
      </c>
      <c r="AA40" s="686"/>
      <c r="AB40" s="686"/>
      <c r="AC40" s="686"/>
      <c r="AD40" s="687" t="s">
        <v>228</v>
      </c>
      <c r="AE40" s="687"/>
      <c r="AF40" s="687"/>
      <c r="AG40" s="687"/>
      <c r="AH40" s="687"/>
      <c r="AI40" s="687"/>
      <c r="AJ40" s="687"/>
      <c r="AK40" s="687"/>
      <c r="AL40" s="688" t="s">
        <v>129</v>
      </c>
      <c r="AM40" s="689"/>
      <c r="AN40" s="689"/>
      <c r="AO40" s="690"/>
      <c r="AQ40" s="761" t="s">
        <v>344</v>
      </c>
      <c r="AR40" s="762"/>
      <c r="AS40" s="762"/>
      <c r="AT40" s="762"/>
      <c r="AU40" s="762"/>
      <c r="AV40" s="762"/>
      <c r="AW40" s="762"/>
      <c r="AX40" s="762"/>
      <c r="AY40" s="763"/>
      <c r="AZ40" s="683">
        <v>11910</v>
      </c>
      <c r="BA40" s="684"/>
      <c r="BB40" s="684"/>
      <c r="BC40" s="684"/>
      <c r="BD40" s="719"/>
      <c r="BE40" s="719"/>
      <c r="BF40" s="750"/>
      <c r="BG40" s="764" t="s">
        <v>345</v>
      </c>
      <c r="BH40" s="765"/>
      <c r="BI40" s="765"/>
      <c r="BJ40" s="765"/>
      <c r="BK40" s="765"/>
      <c r="BL40" s="236"/>
      <c r="BM40" s="699" t="s">
        <v>346</v>
      </c>
      <c r="BN40" s="699"/>
      <c r="BO40" s="699"/>
      <c r="BP40" s="699"/>
      <c r="BQ40" s="699"/>
      <c r="BR40" s="699"/>
      <c r="BS40" s="699"/>
      <c r="BT40" s="699"/>
      <c r="BU40" s="700"/>
      <c r="BV40" s="683">
        <v>79</v>
      </c>
      <c r="BW40" s="684"/>
      <c r="BX40" s="684"/>
      <c r="BY40" s="684"/>
      <c r="BZ40" s="684"/>
      <c r="CA40" s="684"/>
      <c r="CB40" s="693"/>
      <c r="CD40" s="698" t="s">
        <v>347</v>
      </c>
      <c r="CE40" s="699"/>
      <c r="CF40" s="699"/>
      <c r="CG40" s="699"/>
      <c r="CH40" s="699"/>
      <c r="CI40" s="699"/>
      <c r="CJ40" s="699"/>
      <c r="CK40" s="699"/>
      <c r="CL40" s="699"/>
      <c r="CM40" s="699"/>
      <c r="CN40" s="699"/>
      <c r="CO40" s="699"/>
      <c r="CP40" s="699"/>
      <c r="CQ40" s="700"/>
      <c r="CR40" s="683">
        <v>385163</v>
      </c>
      <c r="CS40" s="684"/>
      <c r="CT40" s="684"/>
      <c r="CU40" s="684"/>
      <c r="CV40" s="684"/>
      <c r="CW40" s="684"/>
      <c r="CX40" s="684"/>
      <c r="CY40" s="685"/>
      <c r="CZ40" s="688">
        <v>1.6</v>
      </c>
      <c r="DA40" s="717"/>
      <c r="DB40" s="717"/>
      <c r="DC40" s="721"/>
      <c r="DD40" s="692">
        <v>215163</v>
      </c>
      <c r="DE40" s="684"/>
      <c r="DF40" s="684"/>
      <c r="DG40" s="684"/>
      <c r="DH40" s="684"/>
      <c r="DI40" s="684"/>
      <c r="DJ40" s="684"/>
      <c r="DK40" s="685"/>
      <c r="DL40" s="692">
        <v>40163</v>
      </c>
      <c r="DM40" s="684"/>
      <c r="DN40" s="684"/>
      <c r="DO40" s="684"/>
      <c r="DP40" s="684"/>
      <c r="DQ40" s="684"/>
      <c r="DR40" s="684"/>
      <c r="DS40" s="684"/>
      <c r="DT40" s="684"/>
      <c r="DU40" s="684"/>
      <c r="DV40" s="685"/>
      <c r="DW40" s="688">
        <v>0.3</v>
      </c>
      <c r="DX40" s="717"/>
      <c r="DY40" s="717"/>
      <c r="DZ40" s="717"/>
      <c r="EA40" s="717"/>
      <c r="EB40" s="717"/>
      <c r="EC40" s="718"/>
    </row>
    <row r="41" spans="2:133" ht="11.25" customHeight="1" x14ac:dyDescent="0.15">
      <c r="B41" s="680" t="s">
        <v>348</v>
      </c>
      <c r="C41" s="681"/>
      <c r="D41" s="681"/>
      <c r="E41" s="681"/>
      <c r="F41" s="681"/>
      <c r="G41" s="681"/>
      <c r="H41" s="681"/>
      <c r="I41" s="681"/>
      <c r="J41" s="681"/>
      <c r="K41" s="681"/>
      <c r="L41" s="681"/>
      <c r="M41" s="681"/>
      <c r="N41" s="681"/>
      <c r="O41" s="681"/>
      <c r="P41" s="681"/>
      <c r="Q41" s="682"/>
      <c r="R41" s="683">
        <v>414500</v>
      </c>
      <c r="S41" s="684"/>
      <c r="T41" s="684"/>
      <c r="U41" s="684"/>
      <c r="V41" s="684"/>
      <c r="W41" s="684"/>
      <c r="X41" s="684"/>
      <c r="Y41" s="685"/>
      <c r="Z41" s="686">
        <v>1.7</v>
      </c>
      <c r="AA41" s="686"/>
      <c r="AB41" s="686"/>
      <c r="AC41" s="686"/>
      <c r="AD41" s="687" t="s">
        <v>228</v>
      </c>
      <c r="AE41" s="687"/>
      <c r="AF41" s="687"/>
      <c r="AG41" s="687"/>
      <c r="AH41" s="687"/>
      <c r="AI41" s="687"/>
      <c r="AJ41" s="687"/>
      <c r="AK41" s="687"/>
      <c r="AL41" s="688" t="s">
        <v>228</v>
      </c>
      <c r="AM41" s="689"/>
      <c r="AN41" s="689"/>
      <c r="AO41" s="690"/>
      <c r="AQ41" s="761" t="s">
        <v>349</v>
      </c>
      <c r="AR41" s="762"/>
      <c r="AS41" s="762"/>
      <c r="AT41" s="762"/>
      <c r="AU41" s="762"/>
      <c r="AV41" s="762"/>
      <c r="AW41" s="762"/>
      <c r="AX41" s="762"/>
      <c r="AY41" s="763"/>
      <c r="AZ41" s="683">
        <v>351177</v>
      </c>
      <c r="BA41" s="684"/>
      <c r="BB41" s="684"/>
      <c r="BC41" s="684"/>
      <c r="BD41" s="719"/>
      <c r="BE41" s="719"/>
      <c r="BF41" s="750"/>
      <c r="BG41" s="764"/>
      <c r="BH41" s="765"/>
      <c r="BI41" s="765"/>
      <c r="BJ41" s="765"/>
      <c r="BK41" s="765"/>
      <c r="BL41" s="236"/>
      <c r="BM41" s="699" t="s">
        <v>350</v>
      </c>
      <c r="BN41" s="699"/>
      <c r="BO41" s="699"/>
      <c r="BP41" s="699"/>
      <c r="BQ41" s="699"/>
      <c r="BR41" s="699"/>
      <c r="BS41" s="699"/>
      <c r="BT41" s="699"/>
      <c r="BU41" s="700"/>
      <c r="BV41" s="683" t="s">
        <v>129</v>
      </c>
      <c r="BW41" s="684"/>
      <c r="BX41" s="684"/>
      <c r="BY41" s="684"/>
      <c r="BZ41" s="684"/>
      <c r="CA41" s="684"/>
      <c r="CB41" s="693"/>
      <c r="CD41" s="698" t="s">
        <v>351</v>
      </c>
      <c r="CE41" s="699"/>
      <c r="CF41" s="699"/>
      <c r="CG41" s="699"/>
      <c r="CH41" s="699"/>
      <c r="CI41" s="699"/>
      <c r="CJ41" s="699"/>
      <c r="CK41" s="699"/>
      <c r="CL41" s="699"/>
      <c r="CM41" s="699"/>
      <c r="CN41" s="699"/>
      <c r="CO41" s="699"/>
      <c r="CP41" s="699"/>
      <c r="CQ41" s="700"/>
      <c r="CR41" s="683" t="s">
        <v>228</v>
      </c>
      <c r="CS41" s="719"/>
      <c r="CT41" s="719"/>
      <c r="CU41" s="719"/>
      <c r="CV41" s="719"/>
      <c r="CW41" s="719"/>
      <c r="CX41" s="719"/>
      <c r="CY41" s="720"/>
      <c r="CZ41" s="688" t="s">
        <v>129</v>
      </c>
      <c r="DA41" s="717"/>
      <c r="DB41" s="717"/>
      <c r="DC41" s="721"/>
      <c r="DD41" s="692" t="s">
        <v>228</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352</v>
      </c>
      <c r="C42" s="734"/>
      <c r="D42" s="734"/>
      <c r="E42" s="734"/>
      <c r="F42" s="734"/>
      <c r="G42" s="734"/>
      <c r="H42" s="734"/>
      <c r="I42" s="734"/>
      <c r="J42" s="734"/>
      <c r="K42" s="734"/>
      <c r="L42" s="734"/>
      <c r="M42" s="734"/>
      <c r="N42" s="734"/>
      <c r="O42" s="734"/>
      <c r="P42" s="734"/>
      <c r="Q42" s="735"/>
      <c r="R42" s="768">
        <v>25017578</v>
      </c>
      <c r="S42" s="769"/>
      <c r="T42" s="769"/>
      <c r="U42" s="769"/>
      <c r="V42" s="769"/>
      <c r="W42" s="769"/>
      <c r="X42" s="769"/>
      <c r="Y42" s="777"/>
      <c r="Z42" s="778">
        <v>100</v>
      </c>
      <c r="AA42" s="778"/>
      <c r="AB42" s="778"/>
      <c r="AC42" s="778"/>
      <c r="AD42" s="779">
        <v>13462357</v>
      </c>
      <c r="AE42" s="779"/>
      <c r="AF42" s="779"/>
      <c r="AG42" s="779"/>
      <c r="AH42" s="779"/>
      <c r="AI42" s="779"/>
      <c r="AJ42" s="779"/>
      <c r="AK42" s="779"/>
      <c r="AL42" s="780">
        <v>100</v>
      </c>
      <c r="AM42" s="755"/>
      <c r="AN42" s="755"/>
      <c r="AO42" s="781"/>
      <c r="AQ42" s="782" t="s">
        <v>353</v>
      </c>
      <c r="AR42" s="783"/>
      <c r="AS42" s="783"/>
      <c r="AT42" s="783"/>
      <c r="AU42" s="783"/>
      <c r="AV42" s="783"/>
      <c r="AW42" s="783"/>
      <c r="AX42" s="783"/>
      <c r="AY42" s="784"/>
      <c r="AZ42" s="768">
        <v>1449219</v>
      </c>
      <c r="BA42" s="769"/>
      <c r="BB42" s="769"/>
      <c r="BC42" s="769"/>
      <c r="BD42" s="754"/>
      <c r="BE42" s="754"/>
      <c r="BF42" s="756"/>
      <c r="BG42" s="766"/>
      <c r="BH42" s="767"/>
      <c r="BI42" s="767"/>
      <c r="BJ42" s="767"/>
      <c r="BK42" s="767"/>
      <c r="BL42" s="237"/>
      <c r="BM42" s="709" t="s">
        <v>354</v>
      </c>
      <c r="BN42" s="709"/>
      <c r="BO42" s="709"/>
      <c r="BP42" s="709"/>
      <c r="BQ42" s="709"/>
      <c r="BR42" s="709"/>
      <c r="BS42" s="709"/>
      <c r="BT42" s="709"/>
      <c r="BU42" s="710"/>
      <c r="BV42" s="768">
        <v>346</v>
      </c>
      <c r="BW42" s="769"/>
      <c r="BX42" s="769"/>
      <c r="BY42" s="769"/>
      <c r="BZ42" s="769"/>
      <c r="CA42" s="769"/>
      <c r="CB42" s="776"/>
      <c r="CD42" s="680" t="s">
        <v>355</v>
      </c>
      <c r="CE42" s="681"/>
      <c r="CF42" s="681"/>
      <c r="CG42" s="681"/>
      <c r="CH42" s="681"/>
      <c r="CI42" s="681"/>
      <c r="CJ42" s="681"/>
      <c r="CK42" s="681"/>
      <c r="CL42" s="681"/>
      <c r="CM42" s="681"/>
      <c r="CN42" s="681"/>
      <c r="CO42" s="681"/>
      <c r="CP42" s="681"/>
      <c r="CQ42" s="682"/>
      <c r="CR42" s="683">
        <v>4664218</v>
      </c>
      <c r="CS42" s="684"/>
      <c r="CT42" s="684"/>
      <c r="CU42" s="684"/>
      <c r="CV42" s="684"/>
      <c r="CW42" s="684"/>
      <c r="CX42" s="684"/>
      <c r="CY42" s="685"/>
      <c r="CZ42" s="688">
        <v>19.2</v>
      </c>
      <c r="DA42" s="689"/>
      <c r="DB42" s="689"/>
      <c r="DC42" s="701"/>
      <c r="DD42" s="692">
        <v>1136458</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356</v>
      </c>
      <c r="CE43" s="681"/>
      <c r="CF43" s="681"/>
      <c r="CG43" s="681"/>
      <c r="CH43" s="681"/>
      <c r="CI43" s="681"/>
      <c r="CJ43" s="681"/>
      <c r="CK43" s="681"/>
      <c r="CL43" s="681"/>
      <c r="CM43" s="681"/>
      <c r="CN43" s="681"/>
      <c r="CO43" s="681"/>
      <c r="CP43" s="681"/>
      <c r="CQ43" s="682"/>
      <c r="CR43" s="683">
        <v>58809</v>
      </c>
      <c r="CS43" s="719"/>
      <c r="CT43" s="719"/>
      <c r="CU43" s="719"/>
      <c r="CV43" s="719"/>
      <c r="CW43" s="719"/>
      <c r="CX43" s="719"/>
      <c r="CY43" s="720"/>
      <c r="CZ43" s="688">
        <v>0.2</v>
      </c>
      <c r="DA43" s="717"/>
      <c r="DB43" s="717"/>
      <c r="DC43" s="721"/>
      <c r="DD43" s="692">
        <v>58809</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305</v>
      </c>
      <c r="CE44" s="796"/>
      <c r="CF44" s="680" t="s">
        <v>357</v>
      </c>
      <c r="CG44" s="681"/>
      <c r="CH44" s="681"/>
      <c r="CI44" s="681"/>
      <c r="CJ44" s="681"/>
      <c r="CK44" s="681"/>
      <c r="CL44" s="681"/>
      <c r="CM44" s="681"/>
      <c r="CN44" s="681"/>
      <c r="CO44" s="681"/>
      <c r="CP44" s="681"/>
      <c r="CQ44" s="682"/>
      <c r="CR44" s="683">
        <v>4523408</v>
      </c>
      <c r="CS44" s="684"/>
      <c r="CT44" s="684"/>
      <c r="CU44" s="684"/>
      <c r="CV44" s="684"/>
      <c r="CW44" s="684"/>
      <c r="CX44" s="684"/>
      <c r="CY44" s="685"/>
      <c r="CZ44" s="688">
        <v>18.600000000000001</v>
      </c>
      <c r="DA44" s="689"/>
      <c r="DB44" s="689"/>
      <c r="DC44" s="701"/>
      <c r="DD44" s="692">
        <v>1079009</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358</v>
      </c>
      <c r="CG45" s="681"/>
      <c r="CH45" s="681"/>
      <c r="CI45" s="681"/>
      <c r="CJ45" s="681"/>
      <c r="CK45" s="681"/>
      <c r="CL45" s="681"/>
      <c r="CM45" s="681"/>
      <c r="CN45" s="681"/>
      <c r="CO45" s="681"/>
      <c r="CP45" s="681"/>
      <c r="CQ45" s="682"/>
      <c r="CR45" s="683">
        <v>1462148</v>
      </c>
      <c r="CS45" s="719"/>
      <c r="CT45" s="719"/>
      <c r="CU45" s="719"/>
      <c r="CV45" s="719"/>
      <c r="CW45" s="719"/>
      <c r="CX45" s="719"/>
      <c r="CY45" s="720"/>
      <c r="CZ45" s="688">
        <v>6</v>
      </c>
      <c r="DA45" s="717"/>
      <c r="DB45" s="717"/>
      <c r="DC45" s="721"/>
      <c r="DD45" s="692">
        <v>171777</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360</v>
      </c>
      <c r="CG46" s="681"/>
      <c r="CH46" s="681"/>
      <c r="CI46" s="681"/>
      <c r="CJ46" s="681"/>
      <c r="CK46" s="681"/>
      <c r="CL46" s="681"/>
      <c r="CM46" s="681"/>
      <c r="CN46" s="681"/>
      <c r="CO46" s="681"/>
      <c r="CP46" s="681"/>
      <c r="CQ46" s="682"/>
      <c r="CR46" s="683">
        <v>2932415</v>
      </c>
      <c r="CS46" s="684"/>
      <c r="CT46" s="684"/>
      <c r="CU46" s="684"/>
      <c r="CV46" s="684"/>
      <c r="CW46" s="684"/>
      <c r="CX46" s="684"/>
      <c r="CY46" s="685"/>
      <c r="CZ46" s="688">
        <v>12.1</v>
      </c>
      <c r="DA46" s="689"/>
      <c r="DB46" s="689"/>
      <c r="DC46" s="701"/>
      <c r="DD46" s="692">
        <v>891887</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362</v>
      </c>
      <c r="CG47" s="681"/>
      <c r="CH47" s="681"/>
      <c r="CI47" s="681"/>
      <c r="CJ47" s="681"/>
      <c r="CK47" s="681"/>
      <c r="CL47" s="681"/>
      <c r="CM47" s="681"/>
      <c r="CN47" s="681"/>
      <c r="CO47" s="681"/>
      <c r="CP47" s="681"/>
      <c r="CQ47" s="682"/>
      <c r="CR47" s="683">
        <v>140810</v>
      </c>
      <c r="CS47" s="719"/>
      <c r="CT47" s="719"/>
      <c r="CU47" s="719"/>
      <c r="CV47" s="719"/>
      <c r="CW47" s="719"/>
      <c r="CX47" s="719"/>
      <c r="CY47" s="720"/>
      <c r="CZ47" s="688">
        <v>0.6</v>
      </c>
      <c r="DA47" s="717"/>
      <c r="DB47" s="717"/>
      <c r="DC47" s="721"/>
      <c r="DD47" s="692">
        <v>57449</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363</v>
      </c>
      <c r="CD48" s="799"/>
      <c r="CE48" s="800"/>
      <c r="CF48" s="680" t="s">
        <v>364</v>
      </c>
      <c r="CG48" s="681"/>
      <c r="CH48" s="681"/>
      <c r="CI48" s="681"/>
      <c r="CJ48" s="681"/>
      <c r="CK48" s="681"/>
      <c r="CL48" s="681"/>
      <c r="CM48" s="681"/>
      <c r="CN48" s="681"/>
      <c r="CO48" s="681"/>
      <c r="CP48" s="681"/>
      <c r="CQ48" s="682"/>
      <c r="CR48" s="683" t="s">
        <v>228</v>
      </c>
      <c r="CS48" s="684"/>
      <c r="CT48" s="684"/>
      <c r="CU48" s="684"/>
      <c r="CV48" s="684"/>
      <c r="CW48" s="684"/>
      <c r="CX48" s="684"/>
      <c r="CY48" s="685"/>
      <c r="CZ48" s="688" t="s">
        <v>228</v>
      </c>
      <c r="DA48" s="689"/>
      <c r="DB48" s="689"/>
      <c r="DC48" s="701"/>
      <c r="DD48" s="692" t="s">
        <v>129</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365</v>
      </c>
      <c r="CE49" s="734"/>
      <c r="CF49" s="734"/>
      <c r="CG49" s="734"/>
      <c r="CH49" s="734"/>
      <c r="CI49" s="734"/>
      <c r="CJ49" s="734"/>
      <c r="CK49" s="734"/>
      <c r="CL49" s="734"/>
      <c r="CM49" s="734"/>
      <c r="CN49" s="734"/>
      <c r="CO49" s="734"/>
      <c r="CP49" s="734"/>
      <c r="CQ49" s="735"/>
      <c r="CR49" s="768">
        <v>24316049</v>
      </c>
      <c r="CS49" s="754"/>
      <c r="CT49" s="754"/>
      <c r="CU49" s="754"/>
      <c r="CV49" s="754"/>
      <c r="CW49" s="754"/>
      <c r="CX49" s="754"/>
      <c r="CY49" s="785"/>
      <c r="CZ49" s="780">
        <v>100</v>
      </c>
      <c r="DA49" s="786"/>
      <c r="DB49" s="786"/>
      <c r="DC49" s="787"/>
      <c r="DD49" s="788">
        <v>16914288</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LMTv3XMn0iXRPGhBXTepl/RIMq9SSOo3hqDcNY5QvT0Ikq5w5lpXTrylUeZVsbQJMOcXGAcKhYsgUXiEegeZUw==" saltValue="OHtlmz8rB5bzCjIkauuev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367</v>
      </c>
      <c r="DK2" s="831"/>
      <c r="DL2" s="831"/>
      <c r="DM2" s="831"/>
      <c r="DN2" s="831"/>
      <c r="DO2" s="832"/>
      <c r="DP2" s="250"/>
      <c r="DQ2" s="830" t="s">
        <v>368</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369</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371</v>
      </c>
      <c r="B5" s="825"/>
      <c r="C5" s="825"/>
      <c r="D5" s="825"/>
      <c r="E5" s="825"/>
      <c r="F5" s="825"/>
      <c r="G5" s="825"/>
      <c r="H5" s="825"/>
      <c r="I5" s="825"/>
      <c r="J5" s="825"/>
      <c r="K5" s="825"/>
      <c r="L5" s="825"/>
      <c r="M5" s="825"/>
      <c r="N5" s="825"/>
      <c r="O5" s="825"/>
      <c r="P5" s="826"/>
      <c r="Q5" s="801" t="s">
        <v>372</v>
      </c>
      <c r="R5" s="802"/>
      <c r="S5" s="802"/>
      <c r="T5" s="802"/>
      <c r="U5" s="803"/>
      <c r="V5" s="801" t="s">
        <v>373</v>
      </c>
      <c r="W5" s="802"/>
      <c r="X5" s="802"/>
      <c r="Y5" s="802"/>
      <c r="Z5" s="803"/>
      <c r="AA5" s="801" t="s">
        <v>374</v>
      </c>
      <c r="AB5" s="802"/>
      <c r="AC5" s="802"/>
      <c r="AD5" s="802"/>
      <c r="AE5" s="802"/>
      <c r="AF5" s="834" t="s">
        <v>375</v>
      </c>
      <c r="AG5" s="802"/>
      <c r="AH5" s="802"/>
      <c r="AI5" s="802"/>
      <c r="AJ5" s="813"/>
      <c r="AK5" s="802" t="s">
        <v>376</v>
      </c>
      <c r="AL5" s="802"/>
      <c r="AM5" s="802"/>
      <c r="AN5" s="802"/>
      <c r="AO5" s="803"/>
      <c r="AP5" s="801" t="s">
        <v>377</v>
      </c>
      <c r="AQ5" s="802"/>
      <c r="AR5" s="802"/>
      <c r="AS5" s="802"/>
      <c r="AT5" s="803"/>
      <c r="AU5" s="801" t="s">
        <v>378</v>
      </c>
      <c r="AV5" s="802"/>
      <c r="AW5" s="802"/>
      <c r="AX5" s="802"/>
      <c r="AY5" s="813"/>
      <c r="AZ5" s="257"/>
      <c r="BA5" s="257"/>
      <c r="BB5" s="257"/>
      <c r="BC5" s="257"/>
      <c r="BD5" s="257"/>
      <c r="BE5" s="258"/>
      <c r="BF5" s="258"/>
      <c r="BG5" s="258"/>
      <c r="BH5" s="258"/>
      <c r="BI5" s="258"/>
      <c r="BJ5" s="258"/>
      <c r="BK5" s="258"/>
      <c r="BL5" s="258"/>
      <c r="BM5" s="258"/>
      <c r="BN5" s="258"/>
      <c r="BO5" s="258"/>
      <c r="BP5" s="258"/>
      <c r="BQ5" s="824" t="s">
        <v>379</v>
      </c>
      <c r="BR5" s="825"/>
      <c r="BS5" s="825"/>
      <c r="BT5" s="825"/>
      <c r="BU5" s="825"/>
      <c r="BV5" s="825"/>
      <c r="BW5" s="825"/>
      <c r="BX5" s="825"/>
      <c r="BY5" s="825"/>
      <c r="BZ5" s="825"/>
      <c r="CA5" s="825"/>
      <c r="CB5" s="825"/>
      <c r="CC5" s="825"/>
      <c r="CD5" s="825"/>
      <c r="CE5" s="825"/>
      <c r="CF5" s="825"/>
      <c r="CG5" s="826"/>
      <c r="CH5" s="801" t="s">
        <v>380</v>
      </c>
      <c r="CI5" s="802"/>
      <c r="CJ5" s="802"/>
      <c r="CK5" s="802"/>
      <c r="CL5" s="803"/>
      <c r="CM5" s="801" t="s">
        <v>381</v>
      </c>
      <c r="CN5" s="802"/>
      <c r="CO5" s="802"/>
      <c r="CP5" s="802"/>
      <c r="CQ5" s="803"/>
      <c r="CR5" s="801" t="s">
        <v>382</v>
      </c>
      <c r="CS5" s="802"/>
      <c r="CT5" s="802"/>
      <c r="CU5" s="802"/>
      <c r="CV5" s="803"/>
      <c r="CW5" s="801" t="s">
        <v>383</v>
      </c>
      <c r="CX5" s="802"/>
      <c r="CY5" s="802"/>
      <c r="CZ5" s="802"/>
      <c r="DA5" s="803"/>
      <c r="DB5" s="801" t="s">
        <v>384</v>
      </c>
      <c r="DC5" s="802"/>
      <c r="DD5" s="802"/>
      <c r="DE5" s="802"/>
      <c r="DF5" s="803"/>
      <c r="DG5" s="807" t="s">
        <v>385</v>
      </c>
      <c r="DH5" s="808"/>
      <c r="DI5" s="808"/>
      <c r="DJ5" s="808"/>
      <c r="DK5" s="809"/>
      <c r="DL5" s="807" t="s">
        <v>386</v>
      </c>
      <c r="DM5" s="808"/>
      <c r="DN5" s="808"/>
      <c r="DO5" s="808"/>
      <c r="DP5" s="809"/>
      <c r="DQ5" s="801" t="s">
        <v>387</v>
      </c>
      <c r="DR5" s="802"/>
      <c r="DS5" s="802"/>
      <c r="DT5" s="802"/>
      <c r="DU5" s="803"/>
      <c r="DV5" s="801" t="s">
        <v>378</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388</v>
      </c>
      <c r="C7" s="816"/>
      <c r="D7" s="816"/>
      <c r="E7" s="816"/>
      <c r="F7" s="816"/>
      <c r="G7" s="816"/>
      <c r="H7" s="816"/>
      <c r="I7" s="816"/>
      <c r="J7" s="816"/>
      <c r="K7" s="816"/>
      <c r="L7" s="816"/>
      <c r="M7" s="816"/>
      <c r="N7" s="816"/>
      <c r="O7" s="816"/>
      <c r="P7" s="817"/>
      <c r="Q7" s="818">
        <v>24420</v>
      </c>
      <c r="R7" s="819"/>
      <c r="S7" s="819"/>
      <c r="T7" s="819"/>
      <c r="U7" s="819"/>
      <c r="V7" s="819">
        <v>23718</v>
      </c>
      <c r="W7" s="819"/>
      <c r="X7" s="819"/>
      <c r="Y7" s="819"/>
      <c r="Z7" s="819"/>
      <c r="AA7" s="819">
        <v>702</v>
      </c>
      <c r="AB7" s="819"/>
      <c r="AC7" s="819"/>
      <c r="AD7" s="819"/>
      <c r="AE7" s="820"/>
      <c r="AF7" s="821">
        <v>550</v>
      </c>
      <c r="AG7" s="822"/>
      <c r="AH7" s="822"/>
      <c r="AI7" s="822"/>
      <c r="AJ7" s="823"/>
      <c r="AK7" s="858">
        <v>1869</v>
      </c>
      <c r="AL7" s="859"/>
      <c r="AM7" s="859"/>
      <c r="AN7" s="859"/>
      <c r="AO7" s="859"/>
      <c r="AP7" s="859">
        <v>25833</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t="s">
        <v>585</v>
      </c>
      <c r="BS7" s="862" t="s">
        <v>586</v>
      </c>
      <c r="BT7" s="863"/>
      <c r="BU7" s="863"/>
      <c r="BV7" s="863"/>
      <c r="BW7" s="863"/>
      <c r="BX7" s="863"/>
      <c r="BY7" s="863"/>
      <c r="BZ7" s="863"/>
      <c r="CA7" s="863"/>
      <c r="CB7" s="863"/>
      <c r="CC7" s="863"/>
      <c r="CD7" s="863"/>
      <c r="CE7" s="863"/>
      <c r="CF7" s="863"/>
      <c r="CG7" s="864"/>
      <c r="CH7" s="855">
        <v>-1</v>
      </c>
      <c r="CI7" s="856"/>
      <c r="CJ7" s="856"/>
      <c r="CK7" s="856"/>
      <c r="CL7" s="857"/>
      <c r="CM7" s="855">
        <v>-105</v>
      </c>
      <c r="CN7" s="856"/>
      <c r="CO7" s="856"/>
      <c r="CP7" s="856"/>
      <c r="CQ7" s="857"/>
      <c r="CR7" s="855">
        <v>66</v>
      </c>
      <c r="CS7" s="856"/>
      <c r="CT7" s="856"/>
      <c r="CU7" s="856"/>
      <c r="CV7" s="857"/>
      <c r="CW7" s="855" t="s">
        <v>588</v>
      </c>
      <c r="CX7" s="856"/>
      <c r="CY7" s="856"/>
      <c r="CZ7" s="856"/>
      <c r="DA7" s="857"/>
      <c r="DB7" s="855" t="s">
        <v>588</v>
      </c>
      <c r="DC7" s="856"/>
      <c r="DD7" s="856"/>
      <c r="DE7" s="856"/>
      <c r="DF7" s="857"/>
      <c r="DG7" s="855" t="s">
        <v>588</v>
      </c>
      <c r="DH7" s="856"/>
      <c r="DI7" s="856"/>
      <c r="DJ7" s="856"/>
      <c r="DK7" s="857"/>
      <c r="DL7" s="855">
        <v>48</v>
      </c>
      <c r="DM7" s="856"/>
      <c r="DN7" s="856"/>
      <c r="DO7" s="856"/>
      <c r="DP7" s="857"/>
      <c r="DQ7" s="855">
        <v>43</v>
      </c>
      <c r="DR7" s="856"/>
      <c r="DS7" s="856"/>
      <c r="DT7" s="856"/>
      <c r="DU7" s="857"/>
      <c r="DV7" s="836"/>
      <c r="DW7" s="837"/>
      <c r="DX7" s="837"/>
      <c r="DY7" s="837"/>
      <c r="DZ7" s="838"/>
      <c r="EA7" s="255"/>
    </row>
    <row r="8" spans="1:131" s="256" customFormat="1" ht="26.25" customHeight="1" x14ac:dyDescent="0.15">
      <c r="A8" s="262">
        <v>2</v>
      </c>
      <c r="B8" s="839" t="s">
        <v>389</v>
      </c>
      <c r="C8" s="840"/>
      <c r="D8" s="840"/>
      <c r="E8" s="840"/>
      <c r="F8" s="840"/>
      <c r="G8" s="840"/>
      <c r="H8" s="840"/>
      <c r="I8" s="840"/>
      <c r="J8" s="840"/>
      <c r="K8" s="840"/>
      <c r="L8" s="840"/>
      <c r="M8" s="840"/>
      <c r="N8" s="840"/>
      <c r="O8" s="840"/>
      <c r="P8" s="841"/>
      <c r="Q8" s="842">
        <v>564</v>
      </c>
      <c r="R8" s="843"/>
      <c r="S8" s="843"/>
      <c r="T8" s="843"/>
      <c r="U8" s="843"/>
      <c r="V8" s="843">
        <v>564</v>
      </c>
      <c r="W8" s="843"/>
      <c r="X8" s="843"/>
      <c r="Y8" s="843"/>
      <c r="Z8" s="843"/>
      <c r="AA8" s="843" t="s">
        <v>580</v>
      </c>
      <c r="AB8" s="843"/>
      <c r="AC8" s="843"/>
      <c r="AD8" s="843"/>
      <c r="AE8" s="844"/>
      <c r="AF8" s="845" t="s">
        <v>129</v>
      </c>
      <c r="AG8" s="846"/>
      <c r="AH8" s="846"/>
      <c r="AI8" s="846"/>
      <c r="AJ8" s="847"/>
      <c r="AK8" s="848">
        <v>108</v>
      </c>
      <c r="AL8" s="849"/>
      <c r="AM8" s="849"/>
      <c r="AN8" s="849"/>
      <c r="AO8" s="849"/>
      <c r="AP8" s="849">
        <v>365</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587</v>
      </c>
      <c r="BT8" s="853"/>
      <c r="BU8" s="853"/>
      <c r="BV8" s="853"/>
      <c r="BW8" s="853"/>
      <c r="BX8" s="853"/>
      <c r="BY8" s="853"/>
      <c r="BZ8" s="853"/>
      <c r="CA8" s="853"/>
      <c r="CB8" s="853"/>
      <c r="CC8" s="853"/>
      <c r="CD8" s="853"/>
      <c r="CE8" s="853"/>
      <c r="CF8" s="853"/>
      <c r="CG8" s="854"/>
      <c r="CH8" s="865">
        <v>-3</v>
      </c>
      <c r="CI8" s="866"/>
      <c r="CJ8" s="866"/>
      <c r="CK8" s="866"/>
      <c r="CL8" s="867"/>
      <c r="CM8" s="865">
        <v>56</v>
      </c>
      <c r="CN8" s="866"/>
      <c r="CO8" s="866"/>
      <c r="CP8" s="866"/>
      <c r="CQ8" s="867"/>
      <c r="CR8" s="865">
        <v>100</v>
      </c>
      <c r="CS8" s="866"/>
      <c r="CT8" s="866"/>
      <c r="CU8" s="866"/>
      <c r="CV8" s="867"/>
      <c r="CW8" s="865">
        <v>0</v>
      </c>
      <c r="CX8" s="866"/>
      <c r="CY8" s="866"/>
      <c r="CZ8" s="866"/>
      <c r="DA8" s="867"/>
      <c r="DB8" s="865" t="s">
        <v>588</v>
      </c>
      <c r="DC8" s="866"/>
      <c r="DD8" s="866"/>
      <c r="DE8" s="866"/>
      <c r="DF8" s="867"/>
      <c r="DG8" s="865" t="s">
        <v>588</v>
      </c>
      <c r="DH8" s="866"/>
      <c r="DI8" s="866"/>
      <c r="DJ8" s="866"/>
      <c r="DK8" s="867"/>
      <c r="DL8" s="865" t="s">
        <v>588</v>
      </c>
      <c r="DM8" s="866"/>
      <c r="DN8" s="866"/>
      <c r="DO8" s="866"/>
      <c r="DP8" s="867"/>
      <c r="DQ8" s="865" t="s">
        <v>588</v>
      </c>
      <c r="DR8" s="866"/>
      <c r="DS8" s="866"/>
      <c r="DT8" s="866"/>
      <c r="DU8" s="867"/>
      <c r="DV8" s="868"/>
      <c r="DW8" s="869"/>
      <c r="DX8" s="869"/>
      <c r="DY8" s="869"/>
      <c r="DZ8" s="870"/>
      <c r="EA8" s="255"/>
    </row>
    <row r="9" spans="1:131" s="256" customFormat="1" ht="26.25" customHeight="1" x14ac:dyDescent="0.15">
      <c r="A9" s="262">
        <v>3</v>
      </c>
      <c r="B9" s="839" t="s">
        <v>390</v>
      </c>
      <c r="C9" s="840"/>
      <c r="D9" s="840"/>
      <c r="E9" s="840"/>
      <c r="F9" s="840"/>
      <c r="G9" s="840"/>
      <c r="H9" s="840"/>
      <c r="I9" s="840"/>
      <c r="J9" s="840"/>
      <c r="K9" s="840"/>
      <c r="L9" s="840"/>
      <c r="M9" s="840"/>
      <c r="N9" s="840"/>
      <c r="O9" s="840"/>
      <c r="P9" s="841"/>
      <c r="Q9" s="842">
        <v>242</v>
      </c>
      <c r="R9" s="843"/>
      <c r="S9" s="843"/>
      <c r="T9" s="843"/>
      <c r="U9" s="843"/>
      <c r="V9" s="843">
        <v>242</v>
      </c>
      <c r="W9" s="843"/>
      <c r="X9" s="843"/>
      <c r="Y9" s="843"/>
      <c r="Z9" s="843"/>
      <c r="AA9" s="843" t="s">
        <v>580</v>
      </c>
      <c r="AB9" s="843"/>
      <c r="AC9" s="843"/>
      <c r="AD9" s="843"/>
      <c r="AE9" s="844"/>
      <c r="AF9" s="845" t="s">
        <v>129</v>
      </c>
      <c r="AG9" s="846"/>
      <c r="AH9" s="846"/>
      <c r="AI9" s="846"/>
      <c r="AJ9" s="847"/>
      <c r="AK9" s="848">
        <v>62</v>
      </c>
      <c r="AL9" s="849"/>
      <c r="AM9" s="849"/>
      <c r="AN9" s="849"/>
      <c r="AO9" s="849"/>
      <c r="AP9" s="849">
        <v>150</v>
      </c>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391</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392</v>
      </c>
      <c r="B23" s="874" t="s">
        <v>393</v>
      </c>
      <c r="C23" s="875"/>
      <c r="D23" s="875"/>
      <c r="E23" s="875"/>
      <c r="F23" s="875"/>
      <c r="G23" s="875"/>
      <c r="H23" s="875"/>
      <c r="I23" s="875"/>
      <c r="J23" s="875"/>
      <c r="K23" s="875"/>
      <c r="L23" s="875"/>
      <c r="M23" s="875"/>
      <c r="N23" s="875"/>
      <c r="O23" s="875"/>
      <c r="P23" s="876"/>
      <c r="Q23" s="877">
        <v>25018</v>
      </c>
      <c r="R23" s="878"/>
      <c r="S23" s="878"/>
      <c r="T23" s="878"/>
      <c r="U23" s="878"/>
      <c r="V23" s="878">
        <v>24316</v>
      </c>
      <c r="W23" s="878"/>
      <c r="X23" s="878"/>
      <c r="Y23" s="878"/>
      <c r="Z23" s="878"/>
      <c r="AA23" s="878">
        <v>702</v>
      </c>
      <c r="AB23" s="878"/>
      <c r="AC23" s="878"/>
      <c r="AD23" s="878"/>
      <c r="AE23" s="879"/>
      <c r="AF23" s="880">
        <v>550</v>
      </c>
      <c r="AG23" s="878"/>
      <c r="AH23" s="878"/>
      <c r="AI23" s="878"/>
      <c r="AJ23" s="881"/>
      <c r="AK23" s="882"/>
      <c r="AL23" s="883"/>
      <c r="AM23" s="883"/>
      <c r="AN23" s="883"/>
      <c r="AO23" s="883"/>
      <c r="AP23" s="878">
        <v>26347</v>
      </c>
      <c r="AQ23" s="878"/>
      <c r="AR23" s="878"/>
      <c r="AS23" s="878"/>
      <c r="AT23" s="878"/>
      <c r="AU23" s="884"/>
      <c r="AV23" s="884"/>
      <c r="AW23" s="884"/>
      <c r="AX23" s="884"/>
      <c r="AY23" s="885"/>
      <c r="AZ23" s="893" t="s">
        <v>129</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394</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395</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371</v>
      </c>
      <c r="B26" s="825"/>
      <c r="C26" s="825"/>
      <c r="D26" s="825"/>
      <c r="E26" s="825"/>
      <c r="F26" s="825"/>
      <c r="G26" s="825"/>
      <c r="H26" s="825"/>
      <c r="I26" s="825"/>
      <c r="J26" s="825"/>
      <c r="K26" s="825"/>
      <c r="L26" s="825"/>
      <c r="M26" s="825"/>
      <c r="N26" s="825"/>
      <c r="O26" s="825"/>
      <c r="P26" s="826"/>
      <c r="Q26" s="801" t="s">
        <v>396</v>
      </c>
      <c r="R26" s="802"/>
      <c r="S26" s="802"/>
      <c r="T26" s="802"/>
      <c r="U26" s="803"/>
      <c r="V26" s="801" t="s">
        <v>397</v>
      </c>
      <c r="W26" s="802"/>
      <c r="X26" s="802"/>
      <c r="Y26" s="802"/>
      <c r="Z26" s="803"/>
      <c r="AA26" s="801" t="s">
        <v>398</v>
      </c>
      <c r="AB26" s="802"/>
      <c r="AC26" s="802"/>
      <c r="AD26" s="802"/>
      <c r="AE26" s="802"/>
      <c r="AF26" s="896" t="s">
        <v>399</v>
      </c>
      <c r="AG26" s="897"/>
      <c r="AH26" s="897"/>
      <c r="AI26" s="897"/>
      <c r="AJ26" s="898"/>
      <c r="AK26" s="802" t="s">
        <v>400</v>
      </c>
      <c r="AL26" s="802"/>
      <c r="AM26" s="802"/>
      <c r="AN26" s="802"/>
      <c r="AO26" s="803"/>
      <c r="AP26" s="801" t="s">
        <v>401</v>
      </c>
      <c r="AQ26" s="802"/>
      <c r="AR26" s="802"/>
      <c r="AS26" s="802"/>
      <c r="AT26" s="803"/>
      <c r="AU26" s="801" t="s">
        <v>402</v>
      </c>
      <c r="AV26" s="802"/>
      <c r="AW26" s="802"/>
      <c r="AX26" s="802"/>
      <c r="AY26" s="803"/>
      <c r="AZ26" s="801" t="s">
        <v>403</v>
      </c>
      <c r="BA26" s="802"/>
      <c r="BB26" s="802"/>
      <c r="BC26" s="802"/>
      <c r="BD26" s="803"/>
      <c r="BE26" s="801" t="s">
        <v>378</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404</v>
      </c>
      <c r="C28" s="816"/>
      <c r="D28" s="816"/>
      <c r="E28" s="816"/>
      <c r="F28" s="816"/>
      <c r="G28" s="816"/>
      <c r="H28" s="816"/>
      <c r="I28" s="816"/>
      <c r="J28" s="816"/>
      <c r="K28" s="816"/>
      <c r="L28" s="816"/>
      <c r="M28" s="816"/>
      <c r="N28" s="816"/>
      <c r="O28" s="816"/>
      <c r="P28" s="817"/>
      <c r="Q28" s="906">
        <v>3305</v>
      </c>
      <c r="R28" s="907"/>
      <c r="S28" s="907"/>
      <c r="T28" s="907"/>
      <c r="U28" s="907"/>
      <c r="V28" s="907">
        <v>3295</v>
      </c>
      <c r="W28" s="907"/>
      <c r="X28" s="907"/>
      <c r="Y28" s="907"/>
      <c r="Z28" s="907"/>
      <c r="AA28" s="907">
        <v>9</v>
      </c>
      <c r="AB28" s="907"/>
      <c r="AC28" s="907"/>
      <c r="AD28" s="907"/>
      <c r="AE28" s="908"/>
      <c r="AF28" s="909">
        <v>9</v>
      </c>
      <c r="AG28" s="907"/>
      <c r="AH28" s="907"/>
      <c r="AI28" s="907"/>
      <c r="AJ28" s="910"/>
      <c r="AK28" s="911">
        <v>302</v>
      </c>
      <c r="AL28" s="902"/>
      <c r="AM28" s="902"/>
      <c r="AN28" s="902"/>
      <c r="AO28" s="902"/>
      <c r="AP28" s="902" t="s">
        <v>580</v>
      </c>
      <c r="AQ28" s="902"/>
      <c r="AR28" s="902"/>
      <c r="AS28" s="902"/>
      <c r="AT28" s="902"/>
      <c r="AU28" s="902" t="s">
        <v>580</v>
      </c>
      <c r="AV28" s="902"/>
      <c r="AW28" s="902"/>
      <c r="AX28" s="902"/>
      <c r="AY28" s="902"/>
      <c r="AZ28" s="903" t="s">
        <v>514</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405</v>
      </c>
      <c r="C29" s="840"/>
      <c r="D29" s="840"/>
      <c r="E29" s="840"/>
      <c r="F29" s="840"/>
      <c r="G29" s="840"/>
      <c r="H29" s="840"/>
      <c r="I29" s="840"/>
      <c r="J29" s="840"/>
      <c r="K29" s="840"/>
      <c r="L29" s="840"/>
      <c r="M29" s="840"/>
      <c r="N29" s="840"/>
      <c r="O29" s="840"/>
      <c r="P29" s="841"/>
      <c r="Q29" s="842">
        <v>168</v>
      </c>
      <c r="R29" s="843"/>
      <c r="S29" s="843"/>
      <c r="T29" s="843"/>
      <c r="U29" s="843"/>
      <c r="V29" s="843">
        <v>168</v>
      </c>
      <c r="W29" s="843"/>
      <c r="X29" s="843"/>
      <c r="Y29" s="843"/>
      <c r="Z29" s="843"/>
      <c r="AA29" s="843" t="s">
        <v>580</v>
      </c>
      <c r="AB29" s="843"/>
      <c r="AC29" s="843"/>
      <c r="AD29" s="843"/>
      <c r="AE29" s="844"/>
      <c r="AF29" s="845" t="s">
        <v>129</v>
      </c>
      <c r="AG29" s="846"/>
      <c r="AH29" s="846"/>
      <c r="AI29" s="846"/>
      <c r="AJ29" s="847"/>
      <c r="AK29" s="914">
        <v>49</v>
      </c>
      <c r="AL29" s="915"/>
      <c r="AM29" s="915"/>
      <c r="AN29" s="915"/>
      <c r="AO29" s="915"/>
      <c r="AP29" s="915" t="s">
        <v>580</v>
      </c>
      <c r="AQ29" s="915"/>
      <c r="AR29" s="915"/>
      <c r="AS29" s="915"/>
      <c r="AT29" s="915"/>
      <c r="AU29" s="915" t="s">
        <v>580</v>
      </c>
      <c r="AV29" s="915"/>
      <c r="AW29" s="915"/>
      <c r="AX29" s="915"/>
      <c r="AY29" s="915"/>
      <c r="AZ29" s="916" t="s">
        <v>580</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406</v>
      </c>
      <c r="C30" s="840"/>
      <c r="D30" s="840"/>
      <c r="E30" s="840"/>
      <c r="F30" s="840"/>
      <c r="G30" s="840"/>
      <c r="H30" s="840"/>
      <c r="I30" s="840"/>
      <c r="J30" s="840"/>
      <c r="K30" s="840"/>
      <c r="L30" s="840"/>
      <c r="M30" s="840"/>
      <c r="N30" s="840"/>
      <c r="O30" s="840"/>
      <c r="P30" s="841"/>
      <c r="Q30" s="842">
        <v>5650</v>
      </c>
      <c r="R30" s="843"/>
      <c r="S30" s="843"/>
      <c r="T30" s="843"/>
      <c r="U30" s="843"/>
      <c r="V30" s="843">
        <v>5521</v>
      </c>
      <c r="W30" s="843"/>
      <c r="X30" s="843"/>
      <c r="Y30" s="843"/>
      <c r="Z30" s="843"/>
      <c r="AA30" s="843">
        <v>128</v>
      </c>
      <c r="AB30" s="843"/>
      <c r="AC30" s="843"/>
      <c r="AD30" s="843"/>
      <c r="AE30" s="844"/>
      <c r="AF30" s="845">
        <v>128</v>
      </c>
      <c r="AG30" s="846"/>
      <c r="AH30" s="846"/>
      <c r="AI30" s="846"/>
      <c r="AJ30" s="847"/>
      <c r="AK30" s="914">
        <v>918</v>
      </c>
      <c r="AL30" s="915"/>
      <c r="AM30" s="915"/>
      <c r="AN30" s="915"/>
      <c r="AO30" s="915"/>
      <c r="AP30" s="915" t="s">
        <v>580</v>
      </c>
      <c r="AQ30" s="915"/>
      <c r="AR30" s="915"/>
      <c r="AS30" s="915"/>
      <c r="AT30" s="915"/>
      <c r="AU30" s="915" t="s">
        <v>580</v>
      </c>
      <c r="AV30" s="915"/>
      <c r="AW30" s="915"/>
      <c r="AX30" s="915"/>
      <c r="AY30" s="915"/>
      <c r="AZ30" s="916" t="s">
        <v>514</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407</v>
      </c>
      <c r="C31" s="840"/>
      <c r="D31" s="840"/>
      <c r="E31" s="840"/>
      <c r="F31" s="840"/>
      <c r="G31" s="840"/>
      <c r="H31" s="840"/>
      <c r="I31" s="840"/>
      <c r="J31" s="840"/>
      <c r="K31" s="840"/>
      <c r="L31" s="840"/>
      <c r="M31" s="840"/>
      <c r="N31" s="840"/>
      <c r="O31" s="840"/>
      <c r="P31" s="841"/>
      <c r="Q31" s="842">
        <v>435</v>
      </c>
      <c r="R31" s="843"/>
      <c r="S31" s="843"/>
      <c r="T31" s="843"/>
      <c r="U31" s="843"/>
      <c r="V31" s="843">
        <v>434</v>
      </c>
      <c r="W31" s="843"/>
      <c r="X31" s="843"/>
      <c r="Y31" s="843"/>
      <c r="Z31" s="843"/>
      <c r="AA31" s="843">
        <v>1</v>
      </c>
      <c r="AB31" s="843"/>
      <c r="AC31" s="843"/>
      <c r="AD31" s="843"/>
      <c r="AE31" s="844"/>
      <c r="AF31" s="845">
        <v>1</v>
      </c>
      <c r="AG31" s="846"/>
      <c r="AH31" s="846"/>
      <c r="AI31" s="846"/>
      <c r="AJ31" s="847"/>
      <c r="AK31" s="914">
        <v>141</v>
      </c>
      <c r="AL31" s="915"/>
      <c r="AM31" s="915"/>
      <c r="AN31" s="915"/>
      <c r="AO31" s="915"/>
      <c r="AP31" s="915" t="s">
        <v>580</v>
      </c>
      <c r="AQ31" s="915"/>
      <c r="AR31" s="915"/>
      <c r="AS31" s="915"/>
      <c r="AT31" s="915"/>
      <c r="AU31" s="915" t="s">
        <v>580</v>
      </c>
      <c r="AV31" s="915"/>
      <c r="AW31" s="915"/>
      <c r="AX31" s="915"/>
      <c r="AY31" s="915"/>
      <c r="AZ31" s="916" t="s">
        <v>514</v>
      </c>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408</v>
      </c>
      <c r="C32" s="840"/>
      <c r="D32" s="840"/>
      <c r="E32" s="840"/>
      <c r="F32" s="840"/>
      <c r="G32" s="840"/>
      <c r="H32" s="840"/>
      <c r="I32" s="840"/>
      <c r="J32" s="840"/>
      <c r="K32" s="840"/>
      <c r="L32" s="840"/>
      <c r="M32" s="840"/>
      <c r="N32" s="840"/>
      <c r="O32" s="840"/>
      <c r="P32" s="841"/>
      <c r="Q32" s="842">
        <v>13</v>
      </c>
      <c r="R32" s="843"/>
      <c r="S32" s="843"/>
      <c r="T32" s="843"/>
      <c r="U32" s="843"/>
      <c r="V32" s="843">
        <v>13</v>
      </c>
      <c r="W32" s="843"/>
      <c r="X32" s="843"/>
      <c r="Y32" s="843"/>
      <c r="Z32" s="843"/>
      <c r="AA32" s="843" t="s">
        <v>580</v>
      </c>
      <c r="AB32" s="843"/>
      <c r="AC32" s="843"/>
      <c r="AD32" s="843"/>
      <c r="AE32" s="844"/>
      <c r="AF32" s="845" t="s">
        <v>409</v>
      </c>
      <c r="AG32" s="846"/>
      <c r="AH32" s="846"/>
      <c r="AI32" s="846"/>
      <c r="AJ32" s="847"/>
      <c r="AK32" s="914">
        <v>12</v>
      </c>
      <c r="AL32" s="915"/>
      <c r="AM32" s="915"/>
      <c r="AN32" s="915"/>
      <c r="AO32" s="915"/>
      <c r="AP32" s="915">
        <v>24</v>
      </c>
      <c r="AQ32" s="915"/>
      <c r="AR32" s="915"/>
      <c r="AS32" s="915"/>
      <c r="AT32" s="915"/>
      <c r="AU32" s="915">
        <v>9</v>
      </c>
      <c r="AV32" s="915"/>
      <c r="AW32" s="915"/>
      <c r="AX32" s="915"/>
      <c r="AY32" s="915"/>
      <c r="AZ32" s="916" t="s">
        <v>514</v>
      </c>
      <c r="BA32" s="916"/>
      <c r="BB32" s="916"/>
      <c r="BC32" s="916"/>
      <c r="BD32" s="916"/>
      <c r="BE32" s="912"/>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410</v>
      </c>
      <c r="C33" s="840"/>
      <c r="D33" s="840"/>
      <c r="E33" s="840"/>
      <c r="F33" s="840"/>
      <c r="G33" s="840"/>
      <c r="H33" s="840"/>
      <c r="I33" s="840"/>
      <c r="J33" s="840"/>
      <c r="K33" s="840"/>
      <c r="L33" s="840"/>
      <c r="M33" s="840"/>
      <c r="N33" s="840"/>
      <c r="O33" s="840"/>
      <c r="P33" s="841"/>
      <c r="Q33" s="842">
        <v>727</v>
      </c>
      <c r="R33" s="843"/>
      <c r="S33" s="843"/>
      <c r="T33" s="843"/>
      <c r="U33" s="843"/>
      <c r="V33" s="843">
        <v>909</v>
      </c>
      <c r="W33" s="843"/>
      <c r="X33" s="843"/>
      <c r="Y33" s="843"/>
      <c r="Z33" s="843"/>
      <c r="AA33" s="843">
        <v>-182</v>
      </c>
      <c r="AB33" s="843"/>
      <c r="AC33" s="843"/>
      <c r="AD33" s="843"/>
      <c r="AE33" s="844"/>
      <c r="AF33" s="845">
        <v>1556</v>
      </c>
      <c r="AG33" s="846"/>
      <c r="AH33" s="846"/>
      <c r="AI33" s="846"/>
      <c r="AJ33" s="847"/>
      <c r="AK33" s="914">
        <v>431</v>
      </c>
      <c r="AL33" s="915"/>
      <c r="AM33" s="915"/>
      <c r="AN33" s="915"/>
      <c r="AO33" s="915"/>
      <c r="AP33" s="915">
        <v>4251</v>
      </c>
      <c r="AQ33" s="915"/>
      <c r="AR33" s="915"/>
      <c r="AS33" s="915"/>
      <c r="AT33" s="915"/>
      <c r="AU33" s="915">
        <v>1355</v>
      </c>
      <c r="AV33" s="915"/>
      <c r="AW33" s="915"/>
      <c r="AX33" s="915"/>
      <c r="AY33" s="915"/>
      <c r="AZ33" s="916" t="s">
        <v>514</v>
      </c>
      <c r="BA33" s="916"/>
      <c r="BB33" s="916"/>
      <c r="BC33" s="916"/>
      <c r="BD33" s="916"/>
      <c r="BE33" s="912" t="s">
        <v>411</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412</v>
      </c>
      <c r="C34" s="840"/>
      <c r="D34" s="840"/>
      <c r="E34" s="840"/>
      <c r="F34" s="840"/>
      <c r="G34" s="840"/>
      <c r="H34" s="840"/>
      <c r="I34" s="840"/>
      <c r="J34" s="840"/>
      <c r="K34" s="840"/>
      <c r="L34" s="840"/>
      <c r="M34" s="840"/>
      <c r="N34" s="840"/>
      <c r="O34" s="840"/>
      <c r="P34" s="841"/>
      <c r="Q34" s="842">
        <v>782</v>
      </c>
      <c r="R34" s="843"/>
      <c r="S34" s="843"/>
      <c r="T34" s="843"/>
      <c r="U34" s="843"/>
      <c r="V34" s="843">
        <v>1085</v>
      </c>
      <c r="W34" s="843"/>
      <c r="X34" s="843"/>
      <c r="Y34" s="843"/>
      <c r="Z34" s="843"/>
      <c r="AA34" s="843">
        <v>-303</v>
      </c>
      <c r="AB34" s="843"/>
      <c r="AC34" s="843"/>
      <c r="AD34" s="843"/>
      <c r="AE34" s="844"/>
      <c r="AF34" s="845" t="s">
        <v>129</v>
      </c>
      <c r="AG34" s="846"/>
      <c r="AH34" s="846"/>
      <c r="AI34" s="846"/>
      <c r="AJ34" s="847"/>
      <c r="AK34" s="914">
        <v>808</v>
      </c>
      <c r="AL34" s="915"/>
      <c r="AM34" s="915"/>
      <c r="AN34" s="915"/>
      <c r="AO34" s="915"/>
      <c r="AP34" s="915">
        <v>5274</v>
      </c>
      <c r="AQ34" s="915"/>
      <c r="AR34" s="915"/>
      <c r="AS34" s="915"/>
      <c r="AT34" s="915"/>
      <c r="AU34" s="915">
        <v>4752</v>
      </c>
      <c r="AV34" s="915"/>
      <c r="AW34" s="915"/>
      <c r="AX34" s="915"/>
      <c r="AY34" s="915"/>
      <c r="AZ34" s="916" t="s">
        <v>514</v>
      </c>
      <c r="BA34" s="916"/>
      <c r="BB34" s="916"/>
      <c r="BC34" s="916"/>
      <c r="BD34" s="916"/>
      <c r="BE34" s="912" t="s">
        <v>413</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t="s">
        <v>414</v>
      </c>
      <c r="C35" s="840"/>
      <c r="D35" s="840"/>
      <c r="E35" s="840"/>
      <c r="F35" s="840"/>
      <c r="G35" s="840"/>
      <c r="H35" s="840"/>
      <c r="I35" s="840"/>
      <c r="J35" s="840"/>
      <c r="K35" s="840"/>
      <c r="L35" s="840"/>
      <c r="M35" s="840"/>
      <c r="N35" s="840"/>
      <c r="O35" s="840"/>
      <c r="P35" s="841"/>
      <c r="Q35" s="842">
        <v>2204</v>
      </c>
      <c r="R35" s="843"/>
      <c r="S35" s="843"/>
      <c r="T35" s="843"/>
      <c r="U35" s="843"/>
      <c r="V35" s="843">
        <v>2172</v>
      </c>
      <c r="W35" s="843"/>
      <c r="X35" s="843"/>
      <c r="Y35" s="843"/>
      <c r="Z35" s="843"/>
      <c r="AA35" s="843">
        <v>32</v>
      </c>
      <c r="AB35" s="843"/>
      <c r="AC35" s="843"/>
      <c r="AD35" s="843"/>
      <c r="AE35" s="844"/>
      <c r="AF35" s="845">
        <v>29</v>
      </c>
      <c r="AG35" s="846"/>
      <c r="AH35" s="846"/>
      <c r="AI35" s="846"/>
      <c r="AJ35" s="847"/>
      <c r="AK35" s="914">
        <v>686</v>
      </c>
      <c r="AL35" s="915"/>
      <c r="AM35" s="915"/>
      <c r="AN35" s="915"/>
      <c r="AO35" s="915"/>
      <c r="AP35" s="915">
        <v>8814</v>
      </c>
      <c r="AQ35" s="915"/>
      <c r="AR35" s="915"/>
      <c r="AS35" s="915"/>
      <c r="AT35" s="915"/>
      <c r="AU35" s="915">
        <v>8814</v>
      </c>
      <c r="AV35" s="915"/>
      <c r="AW35" s="915"/>
      <c r="AX35" s="915"/>
      <c r="AY35" s="915"/>
      <c r="AZ35" s="916" t="s">
        <v>514</v>
      </c>
      <c r="BA35" s="916"/>
      <c r="BB35" s="916"/>
      <c r="BC35" s="916"/>
      <c r="BD35" s="916"/>
      <c r="BE35" s="912" t="s">
        <v>415</v>
      </c>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t="s">
        <v>416</v>
      </c>
      <c r="C36" s="840"/>
      <c r="D36" s="840"/>
      <c r="E36" s="840"/>
      <c r="F36" s="840"/>
      <c r="G36" s="840"/>
      <c r="H36" s="840"/>
      <c r="I36" s="840"/>
      <c r="J36" s="840"/>
      <c r="K36" s="840"/>
      <c r="L36" s="840"/>
      <c r="M36" s="840"/>
      <c r="N36" s="840"/>
      <c r="O36" s="840"/>
      <c r="P36" s="841"/>
      <c r="Q36" s="842">
        <v>357</v>
      </c>
      <c r="R36" s="843"/>
      <c r="S36" s="843"/>
      <c r="T36" s="843"/>
      <c r="U36" s="843"/>
      <c r="V36" s="843">
        <v>343</v>
      </c>
      <c r="W36" s="843"/>
      <c r="X36" s="843"/>
      <c r="Y36" s="843"/>
      <c r="Z36" s="843"/>
      <c r="AA36" s="843">
        <v>14</v>
      </c>
      <c r="AB36" s="843"/>
      <c r="AC36" s="843"/>
      <c r="AD36" s="843"/>
      <c r="AE36" s="844"/>
      <c r="AF36" s="845">
        <v>14</v>
      </c>
      <c r="AG36" s="846"/>
      <c r="AH36" s="846"/>
      <c r="AI36" s="846"/>
      <c r="AJ36" s="847"/>
      <c r="AK36" s="914">
        <v>220</v>
      </c>
      <c r="AL36" s="915"/>
      <c r="AM36" s="915"/>
      <c r="AN36" s="915"/>
      <c r="AO36" s="915"/>
      <c r="AP36" s="915">
        <v>2175</v>
      </c>
      <c r="AQ36" s="915"/>
      <c r="AR36" s="915"/>
      <c r="AS36" s="915"/>
      <c r="AT36" s="915"/>
      <c r="AU36" s="915">
        <v>2175</v>
      </c>
      <c r="AV36" s="915"/>
      <c r="AW36" s="915"/>
      <c r="AX36" s="915"/>
      <c r="AY36" s="915"/>
      <c r="AZ36" s="916" t="s">
        <v>514</v>
      </c>
      <c r="BA36" s="916"/>
      <c r="BB36" s="916"/>
      <c r="BC36" s="916"/>
      <c r="BD36" s="916"/>
      <c r="BE36" s="912" t="s">
        <v>415</v>
      </c>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t="s">
        <v>417</v>
      </c>
      <c r="C37" s="840"/>
      <c r="D37" s="840"/>
      <c r="E37" s="840"/>
      <c r="F37" s="840"/>
      <c r="G37" s="840"/>
      <c r="H37" s="840"/>
      <c r="I37" s="840"/>
      <c r="J37" s="840"/>
      <c r="K37" s="840"/>
      <c r="L37" s="840"/>
      <c r="M37" s="840"/>
      <c r="N37" s="840"/>
      <c r="O37" s="840"/>
      <c r="P37" s="841"/>
      <c r="Q37" s="842">
        <v>21</v>
      </c>
      <c r="R37" s="843"/>
      <c r="S37" s="843"/>
      <c r="T37" s="843"/>
      <c r="U37" s="843"/>
      <c r="V37" s="843">
        <v>13</v>
      </c>
      <c r="W37" s="843"/>
      <c r="X37" s="843"/>
      <c r="Y37" s="843"/>
      <c r="Z37" s="843"/>
      <c r="AA37" s="843">
        <v>8</v>
      </c>
      <c r="AB37" s="843"/>
      <c r="AC37" s="843"/>
      <c r="AD37" s="843"/>
      <c r="AE37" s="844"/>
      <c r="AF37" s="845">
        <v>8</v>
      </c>
      <c r="AG37" s="846"/>
      <c r="AH37" s="846"/>
      <c r="AI37" s="846"/>
      <c r="AJ37" s="847"/>
      <c r="AK37" s="914">
        <v>13</v>
      </c>
      <c r="AL37" s="915"/>
      <c r="AM37" s="915"/>
      <c r="AN37" s="915"/>
      <c r="AO37" s="915"/>
      <c r="AP37" s="915">
        <v>45</v>
      </c>
      <c r="AQ37" s="915"/>
      <c r="AR37" s="915"/>
      <c r="AS37" s="915"/>
      <c r="AT37" s="915"/>
      <c r="AU37" s="915">
        <v>45</v>
      </c>
      <c r="AV37" s="915"/>
      <c r="AW37" s="915"/>
      <c r="AX37" s="915"/>
      <c r="AY37" s="915"/>
      <c r="AZ37" s="916" t="s">
        <v>514</v>
      </c>
      <c r="BA37" s="916"/>
      <c r="BB37" s="916"/>
      <c r="BC37" s="916"/>
      <c r="BD37" s="916"/>
      <c r="BE37" s="912" t="s">
        <v>415</v>
      </c>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418</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392</v>
      </c>
      <c r="B63" s="874" t="s">
        <v>419</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1746</v>
      </c>
      <c r="AG63" s="926"/>
      <c r="AH63" s="926"/>
      <c r="AI63" s="926"/>
      <c r="AJ63" s="927"/>
      <c r="AK63" s="928"/>
      <c r="AL63" s="923"/>
      <c r="AM63" s="923"/>
      <c r="AN63" s="923"/>
      <c r="AO63" s="923"/>
      <c r="AP63" s="926">
        <v>20582</v>
      </c>
      <c r="AQ63" s="926"/>
      <c r="AR63" s="926"/>
      <c r="AS63" s="926"/>
      <c r="AT63" s="926"/>
      <c r="AU63" s="926">
        <v>17150</v>
      </c>
      <c r="AV63" s="926"/>
      <c r="AW63" s="926"/>
      <c r="AX63" s="926"/>
      <c r="AY63" s="926"/>
      <c r="AZ63" s="930"/>
      <c r="BA63" s="930"/>
      <c r="BB63" s="930"/>
      <c r="BC63" s="930"/>
      <c r="BD63" s="930"/>
      <c r="BE63" s="931"/>
      <c r="BF63" s="931"/>
      <c r="BG63" s="931"/>
      <c r="BH63" s="931"/>
      <c r="BI63" s="932"/>
      <c r="BJ63" s="933" t="s">
        <v>420</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421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422</v>
      </c>
      <c r="B66" s="825"/>
      <c r="C66" s="825"/>
      <c r="D66" s="825"/>
      <c r="E66" s="825"/>
      <c r="F66" s="825"/>
      <c r="G66" s="825"/>
      <c r="H66" s="825"/>
      <c r="I66" s="825"/>
      <c r="J66" s="825"/>
      <c r="K66" s="825"/>
      <c r="L66" s="825"/>
      <c r="M66" s="825"/>
      <c r="N66" s="825"/>
      <c r="O66" s="825"/>
      <c r="P66" s="826"/>
      <c r="Q66" s="801" t="s">
        <v>396</v>
      </c>
      <c r="R66" s="802"/>
      <c r="S66" s="802"/>
      <c r="T66" s="802"/>
      <c r="U66" s="803"/>
      <c r="V66" s="801" t="s">
        <v>423</v>
      </c>
      <c r="W66" s="802"/>
      <c r="X66" s="802"/>
      <c r="Y66" s="802"/>
      <c r="Z66" s="803"/>
      <c r="AA66" s="801" t="s">
        <v>424</v>
      </c>
      <c r="AB66" s="802"/>
      <c r="AC66" s="802"/>
      <c r="AD66" s="802"/>
      <c r="AE66" s="803"/>
      <c r="AF66" s="936" t="s">
        <v>399</v>
      </c>
      <c r="AG66" s="897"/>
      <c r="AH66" s="897"/>
      <c r="AI66" s="897"/>
      <c r="AJ66" s="937"/>
      <c r="AK66" s="801" t="s">
        <v>400</v>
      </c>
      <c r="AL66" s="825"/>
      <c r="AM66" s="825"/>
      <c r="AN66" s="825"/>
      <c r="AO66" s="826"/>
      <c r="AP66" s="801" t="s">
        <v>401</v>
      </c>
      <c r="AQ66" s="802"/>
      <c r="AR66" s="802"/>
      <c r="AS66" s="802"/>
      <c r="AT66" s="803"/>
      <c r="AU66" s="801" t="s">
        <v>425</v>
      </c>
      <c r="AV66" s="802"/>
      <c r="AW66" s="802"/>
      <c r="AX66" s="802"/>
      <c r="AY66" s="803"/>
      <c r="AZ66" s="801" t="s">
        <v>378</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581</v>
      </c>
      <c r="C68" s="954"/>
      <c r="D68" s="954"/>
      <c r="E68" s="954"/>
      <c r="F68" s="954"/>
      <c r="G68" s="954"/>
      <c r="H68" s="954"/>
      <c r="I68" s="954"/>
      <c r="J68" s="954"/>
      <c r="K68" s="954"/>
      <c r="L68" s="954"/>
      <c r="M68" s="954"/>
      <c r="N68" s="954"/>
      <c r="O68" s="954"/>
      <c r="P68" s="955"/>
      <c r="Q68" s="956">
        <v>8789</v>
      </c>
      <c r="R68" s="950"/>
      <c r="S68" s="950"/>
      <c r="T68" s="950"/>
      <c r="U68" s="950"/>
      <c r="V68" s="950">
        <v>8666</v>
      </c>
      <c r="W68" s="950"/>
      <c r="X68" s="950"/>
      <c r="Y68" s="950"/>
      <c r="Z68" s="950"/>
      <c r="AA68" s="950">
        <v>124</v>
      </c>
      <c r="AB68" s="950"/>
      <c r="AC68" s="950"/>
      <c r="AD68" s="950"/>
      <c r="AE68" s="950"/>
      <c r="AF68" s="950">
        <v>124</v>
      </c>
      <c r="AG68" s="950"/>
      <c r="AH68" s="950"/>
      <c r="AI68" s="950"/>
      <c r="AJ68" s="950"/>
      <c r="AK68" s="950">
        <v>338</v>
      </c>
      <c r="AL68" s="950"/>
      <c r="AM68" s="950"/>
      <c r="AN68" s="950"/>
      <c r="AO68" s="950"/>
      <c r="AP68" s="950" t="s">
        <v>590</v>
      </c>
      <c r="AQ68" s="950"/>
      <c r="AR68" s="950"/>
      <c r="AS68" s="950"/>
      <c r="AT68" s="950"/>
      <c r="AU68" s="950" t="s">
        <v>588</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582</v>
      </c>
      <c r="C69" s="958"/>
      <c r="D69" s="958"/>
      <c r="E69" s="958"/>
      <c r="F69" s="958"/>
      <c r="G69" s="958"/>
      <c r="H69" s="958"/>
      <c r="I69" s="958"/>
      <c r="J69" s="958"/>
      <c r="K69" s="958"/>
      <c r="L69" s="958"/>
      <c r="M69" s="958"/>
      <c r="N69" s="958"/>
      <c r="O69" s="958"/>
      <c r="P69" s="959"/>
      <c r="Q69" s="960">
        <v>107</v>
      </c>
      <c r="R69" s="915"/>
      <c r="S69" s="915"/>
      <c r="T69" s="915"/>
      <c r="U69" s="915"/>
      <c r="V69" s="915">
        <v>88</v>
      </c>
      <c r="W69" s="915"/>
      <c r="X69" s="915"/>
      <c r="Y69" s="915"/>
      <c r="Z69" s="915"/>
      <c r="AA69" s="915">
        <v>19</v>
      </c>
      <c r="AB69" s="915"/>
      <c r="AC69" s="915"/>
      <c r="AD69" s="915"/>
      <c r="AE69" s="915"/>
      <c r="AF69" s="915">
        <v>19</v>
      </c>
      <c r="AG69" s="915"/>
      <c r="AH69" s="915"/>
      <c r="AI69" s="915"/>
      <c r="AJ69" s="915"/>
      <c r="AK69" s="915" t="s">
        <v>588</v>
      </c>
      <c r="AL69" s="915"/>
      <c r="AM69" s="915"/>
      <c r="AN69" s="915"/>
      <c r="AO69" s="915"/>
      <c r="AP69" s="915" t="s">
        <v>588</v>
      </c>
      <c r="AQ69" s="915"/>
      <c r="AR69" s="915"/>
      <c r="AS69" s="915"/>
      <c r="AT69" s="915"/>
      <c r="AU69" s="915" t="s">
        <v>588</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589</v>
      </c>
      <c r="C70" s="958"/>
      <c r="D70" s="958"/>
      <c r="E70" s="958"/>
      <c r="F70" s="958"/>
      <c r="G70" s="958"/>
      <c r="H70" s="958"/>
      <c r="I70" s="958"/>
      <c r="J70" s="958"/>
      <c r="K70" s="958"/>
      <c r="L70" s="958"/>
      <c r="M70" s="958"/>
      <c r="N70" s="958"/>
      <c r="O70" s="958"/>
      <c r="P70" s="959"/>
      <c r="Q70" s="960">
        <v>165</v>
      </c>
      <c r="R70" s="915"/>
      <c r="S70" s="915"/>
      <c r="T70" s="915"/>
      <c r="U70" s="915"/>
      <c r="V70" s="915">
        <v>144</v>
      </c>
      <c r="W70" s="915"/>
      <c r="X70" s="915"/>
      <c r="Y70" s="915"/>
      <c r="Z70" s="915"/>
      <c r="AA70" s="915">
        <v>22</v>
      </c>
      <c r="AB70" s="915"/>
      <c r="AC70" s="915"/>
      <c r="AD70" s="915"/>
      <c r="AE70" s="915"/>
      <c r="AF70" s="915">
        <v>22</v>
      </c>
      <c r="AG70" s="915"/>
      <c r="AH70" s="915"/>
      <c r="AI70" s="915"/>
      <c r="AJ70" s="915"/>
      <c r="AK70" s="915">
        <v>35</v>
      </c>
      <c r="AL70" s="915"/>
      <c r="AM70" s="915"/>
      <c r="AN70" s="915"/>
      <c r="AO70" s="915"/>
      <c r="AP70" s="915" t="s">
        <v>588</v>
      </c>
      <c r="AQ70" s="915"/>
      <c r="AR70" s="915"/>
      <c r="AS70" s="915"/>
      <c r="AT70" s="915"/>
      <c r="AU70" s="915" t="s">
        <v>588</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583</v>
      </c>
      <c r="C71" s="958"/>
      <c r="D71" s="958"/>
      <c r="E71" s="958"/>
      <c r="F71" s="958"/>
      <c r="G71" s="958"/>
      <c r="H71" s="958"/>
      <c r="I71" s="958"/>
      <c r="J71" s="958"/>
      <c r="K71" s="958"/>
      <c r="L71" s="958"/>
      <c r="M71" s="958"/>
      <c r="N71" s="958"/>
      <c r="O71" s="958"/>
      <c r="P71" s="959"/>
      <c r="Q71" s="960">
        <v>540</v>
      </c>
      <c r="R71" s="915"/>
      <c r="S71" s="915"/>
      <c r="T71" s="915"/>
      <c r="U71" s="915"/>
      <c r="V71" s="915">
        <v>483</v>
      </c>
      <c r="W71" s="915"/>
      <c r="X71" s="915"/>
      <c r="Y71" s="915"/>
      <c r="Z71" s="915"/>
      <c r="AA71" s="915">
        <v>57</v>
      </c>
      <c r="AB71" s="915"/>
      <c r="AC71" s="915"/>
      <c r="AD71" s="915"/>
      <c r="AE71" s="915"/>
      <c r="AF71" s="915">
        <v>57</v>
      </c>
      <c r="AG71" s="915"/>
      <c r="AH71" s="915"/>
      <c r="AI71" s="915"/>
      <c r="AJ71" s="915"/>
      <c r="AK71" s="915" t="s">
        <v>588</v>
      </c>
      <c r="AL71" s="915"/>
      <c r="AM71" s="915"/>
      <c r="AN71" s="915"/>
      <c r="AO71" s="915"/>
      <c r="AP71" s="915" t="s">
        <v>591</v>
      </c>
      <c r="AQ71" s="915"/>
      <c r="AR71" s="915"/>
      <c r="AS71" s="915"/>
      <c r="AT71" s="915"/>
      <c r="AU71" s="915" t="s">
        <v>588</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584</v>
      </c>
      <c r="C72" s="958"/>
      <c r="D72" s="958"/>
      <c r="E72" s="958"/>
      <c r="F72" s="958"/>
      <c r="G72" s="958"/>
      <c r="H72" s="958"/>
      <c r="I72" s="958"/>
      <c r="J72" s="958"/>
      <c r="K72" s="958"/>
      <c r="L72" s="958"/>
      <c r="M72" s="958"/>
      <c r="N72" s="958"/>
      <c r="O72" s="958"/>
      <c r="P72" s="959"/>
      <c r="Q72" s="960">
        <v>152923</v>
      </c>
      <c r="R72" s="915"/>
      <c r="S72" s="915"/>
      <c r="T72" s="915"/>
      <c r="U72" s="915"/>
      <c r="V72" s="915">
        <v>149406</v>
      </c>
      <c r="W72" s="915"/>
      <c r="X72" s="915"/>
      <c r="Y72" s="915"/>
      <c r="Z72" s="915"/>
      <c r="AA72" s="915">
        <v>3517</v>
      </c>
      <c r="AB72" s="915"/>
      <c r="AC72" s="915"/>
      <c r="AD72" s="915"/>
      <c r="AE72" s="915"/>
      <c r="AF72" s="915">
        <v>3517</v>
      </c>
      <c r="AG72" s="915"/>
      <c r="AH72" s="915"/>
      <c r="AI72" s="915"/>
      <c r="AJ72" s="915"/>
      <c r="AK72" s="915">
        <v>1563</v>
      </c>
      <c r="AL72" s="915"/>
      <c r="AM72" s="915"/>
      <c r="AN72" s="915"/>
      <c r="AO72" s="915"/>
      <c r="AP72" s="915" t="s">
        <v>588</v>
      </c>
      <c r="AQ72" s="915"/>
      <c r="AR72" s="915"/>
      <c r="AS72" s="915"/>
      <c r="AT72" s="915"/>
      <c r="AU72" s="915" t="s">
        <v>588</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602</v>
      </c>
      <c r="C73" s="958"/>
      <c r="D73" s="958"/>
      <c r="E73" s="958"/>
      <c r="F73" s="958"/>
      <c r="G73" s="958"/>
      <c r="H73" s="958"/>
      <c r="I73" s="958"/>
      <c r="J73" s="958"/>
      <c r="K73" s="958"/>
      <c r="L73" s="958"/>
      <c r="M73" s="958"/>
      <c r="N73" s="958"/>
      <c r="O73" s="958"/>
      <c r="P73" s="959"/>
      <c r="Q73" s="960">
        <v>221</v>
      </c>
      <c r="R73" s="915"/>
      <c r="S73" s="915"/>
      <c r="T73" s="915"/>
      <c r="U73" s="915"/>
      <c r="V73" s="915">
        <v>161</v>
      </c>
      <c r="W73" s="915"/>
      <c r="X73" s="915"/>
      <c r="Y73" s="915"/>
      <c r="Z73" s="915"/>
      <c r="AA73" s="915">
        <v>60</v>
      </c>
      <c r="AB73" s="915"/>
      <c r="AC73" s="915"/>
      <c r="AD73" s="915"/>
      <c r="AE73" s="915"/>
      <c r="AF73" s="915">
        <v>60</v>
      </c>
      <c r="AG73" s="915"/>
      <c r="AH73" s="915"/>
      <c r="AI73" s="915"/>
      <c r="AJ73" s="915"/>
      <c r="AK73" s="915" t="s">
        <v>592</v>
      </c>
      <c r="AL73" s="915"/>
      <c r="AM73" s="915"/>
      <c r="AN73" s="915"/>
      <c r="AO73" s="915"/>
      <c r="AP73" s="915" t="s">
        <v>514</v>
      </c>
      <c r="AQ73" s="915"/>
      <c r="AR73" s="915"/>
      <c r="AS73" s="915"/>
      <c r="AT73" s="915"/>
      <c r="AU73" s="915" t="s">
        <v>514</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603</v>
      </c>
      <c r="C74" s="958"/>
      <c r="D74" s="958"/>
      <c r="E74" s="958"/>
      <c r="F74" s="958"/>
      <c r="G74" s="958"/>
      <c r="H74" s="958"/>
      <c r="I74" s="958"/>
      <c r="J74" s="958"/>
      <c r="K74" s="958"/>
      <c r="L74" s="958"/>
      <c r="M74" s="958"/>
      <c r="N74" s="958"/>
      <c r="O74" s="958"/>
      <c r="P74" s="959"/>
      <c r="Q74" s="960">
        <v>86</v>
      </c>
      <c r="R74" s="915"/>
      <c r="S74" s="915"/>
      <c r="T74" s="915"/>
      <c r="U74" s="915"/>
      <c r="V74" s="915">
        <v>81</v>
      </c>
      <c r="W74" s="915"/>
      <c r="X74" s="915"/>
      <c r="Y74" s="915"/>
      <c r="Z74" s="915"/>
      <c r="AA74" s="915">
        <v>5</v>
      </c>
      <c r="AB74" s="915"/>
      <c r="AC74" s="915"/>
      <c r="AD74" s="915"/>
      <c r="AE74" s="915"/>
      <c r="AF74" s="915">
        <v>5</v>
      </c>
      <c r="AG74" s="915"/>
      <c r="AH74" s="915"/>
      <c r="AI74" s="915"/>
      <c r="AJ74" s="915"/>
      <c r="AK74" s="915">
        <v>2</v>
      </c>
      <c r="AL74" s="915"/>
      <c r="AM74" s="915"/>
      <c r="AN74" s="915"/>
      <c r="AO74" s="915"/>
      <c r="AP74" s="915" t="s">
        <v>514</v>
      </c>
      <c r="AQ74" s="915"/>
      <c r="AR74" s="915"/>
      <c r="AS74" s="915"/>
      <c r="AT74" s="915"/>
      <c r="AU74" s="915" t="s">
        <v>514</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392</v>
      </c>
      <c r="B88" s="874" t="s">
        <v>426</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3804</v>
      </c>
      <c r="AG88" s="926"/>
      <c r="AH88" s="926"/>
      <c r="AI88" s="926"/>
      <c r="AJ88" s="926"/>
      <c r="AK88" s="923"/>
      <c r="AL88" s="923"/>
      <c r="AM88" s="923"/>
      <c r="AN88" s="923"/>
      <c r="AO88" s="923"/>
      <c r="AP88" s="926" t="s">
        <v>592</v>
      </c>
      <c r="AQ88" s="926"/>
      <c r="AR88" s="926"/>
      <c r="AS88" s="926"/>
      <c r="AT88" s="926"/>
      <c r="AU88" s="926" t="s">
        <v>592</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874" t="s">
        <v>427</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166</v>
      </c>
      <c r="CS102" s="934"/>
      <c r="CT102" s="934"/>
      <c r="CU102" s="934"/>
      <c r="CV102" s="977"/>
      <c r="CW102" s="976">
        <v>0</v>
      </c>
      <c r="CX102" s="934"/>
      <c r="CY102" s="934"/>
      <c r="CZ102" s="934"/>
      <c r="DA102" s="977"/>
      <c r="DB102" s="976" t="s">
        <v>588</v>
      </c>
      <c r="DC102" s="934"/>
      <c r="DD102" s="934"/>
      <c r="DE102" s="934"/>
      <c r="DF102" s="977"/>
      <c r="DG102" s="976" t="s">
        <v>588</v>
      </c>
      <c r="DH102" s="934"/>
      <c r="DI102" s="934"/>
      <c r="DJ102" s="934"/>
      <c r="DK102" s="977"/>
      <c r="DL102" s="976">
        <v>48</v>
      </c>
      <c r="DM102" s="934"/>
      <c r="DN102" s="934"/>
      <c r="DO102" s="934"/>
      <c r="DP102" s="977"/>
      <c r="DQ102" s="976">
        <v>43</v>
      </c>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428</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429</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430</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431</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432</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433</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434</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435</v>
      </c>
      <c r="AB109" s="979"/>
      <c r="AC109" s="979"/>
      <c r="AD109" s="979"/>
      <c r="AE109" s="980"/>
      <c r="AF109" s="978" t="s">
        <v>308</v>
      </c>
      <c r="AG109" s="979"/>
      <c r="AH109" s="979"/>
      <c r="AI109" s="979"/>
      <c r="AJ109" s="980"/>
      <c r="AK109" s="978" t="s">
        <v>307</v>
      </c>
      <c r="AL109" s="979"/>
      <c r="AM109" s="979"/>
      <c r="AN109" s="979"/>
      <c r="AO109" s="980"/>
      <c r="AP109" s="978" t="s">
        <v>436</v>
      </c>
      <c r="AQ109" s="979"/>
      <c r="AR109" s="979"/>
      <c r="AS109" s="979"/>
      <c r="AT109" s="981"/>
      <c r="AU109" s="998" t="s">
        <v>434</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435</v>
      </c>
      <c r="BR109" s="979"/>
      <c r="BS109" s="979"/>
      <c r="BT109" s="979"/>
      <c r="BU109" s="980"/>
      <c r="BV109" s="978" t="s">
        <v>308</v>
      </c>
      <c r="BW109" s="979"/>
      <c r="BX109" s="979"/>
      <c r="BY109" s="979"/>
      <c r="BZ109" s="980"/>
      <c r="CA109" s="978" t="s">
        <v>307</v>
      </c>
      <c r="CB109" s="979"/>
      <c r="CC109" s="979"/>
      <c r="CD109" s="979"/>
      <c r="CE109" s="980"/>
      <c r="CF109" s="999" t="s">
        <v>436</v>
      </c>
      <c r="CG109" s="999"/>
      <c r="CH109" s="999"/>
      <c r="CI109" s="999"/>
      <c r="CJ109" s="999"/>
      <c r="CK109" s="978" t="s">
        <v>437</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435</v>
      </c>
      <c r="DH109" s="979"/>
      <c r="DI109" s="979"/>
      <c r="DJ109" s="979"/>
      <c r="DK109" s="980"/>
      <c r="DL109" s="978" t="s">
        <v>308</v>
      </c>
      <c r="DM109" s="979"/>
      <c r="DN109" s="979"/>
      <c r="DO109" s="979"/>
      <c r="DP109" s="980"/>
      <c r="DQ109" s="978" t="s">
        <v>307</v>
      </c>
      <c r="DR109" s="979"/>
      <c r="DS109" s="979"/>
      <c r="DT109" s="979"/>
      <c r="DU109" s="980"/>
      <c r="DV109" s="978" t="s">
        <v>436</v>
      </c>
      <c r="DW109" s="979"/>
      <c r="DX109" s="979"/>
      <c r="DY109" s="979"/>
      <c r="DZ109" s="981"/>
    </row>
    <row r="110" spans="1:131" s="247" customFormat="1" ht="26.25" customHeight="1" x14ac:dyDescent="0.15">
      <c r="A110" s="982" t="s">
        <v>438</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2670982</v>
      </c>
      <c r="AB110" s="986"/>
      <c r="AC110" s="986"/>
      <c r="AD110" s="986"/>
      <c r="AE110" s="987"/>
      <c r="AF110" s="988">
        <v>2705666</v>
      </c>
      <c r="AG110" s="986"/>
      <c r="AH110" s="986"/>
      <c r="AI110" s="986"/>
      <c r="AJ110" s="987"/>
      <c r="AK110" s="988">
        <v>2569600</v>
      </c>
      <c r="AL110" s="986"/>
      <c r="AM110" s="986"/>
      <c r="AN110" s="986"/>
      <c r="AO110" s="987"/>
      <c r="AP110" s="989">
        <v>23.1</v>
      </c>
      <c r="AQ110" s="990"/>
      <c r="AR110" s="990"/>
      <c r="AS110" s="990"/>
      <c r="AT110" s="991"/>
      <c r="AU110" s="992" t="s">
        <v>73</v>
      </c>
      <c r="AV110" s="993"/>
      <c r="AW110" s="993"/>
      <c r="AX110" s="993"/>
      <c r="AY110" s="993"/>
      <c r="AZ110" s="1034" t="s">
        <v>439</v>
      </c>
      <c r="BA110" s="983"/>
      <c r="BB110" s="983"/>
      <c r="BC110" s="983"/>
      <c r="BD110" s="983"/>
      <c r="BE110" s="983"/>
      <c r="BF110" s="983"/>
      <c r="BG110" s="983"/>
      <c r="BH110" s="983"/>
      <c r="BI110" s="983"/>
      <c r="BJ110" s="983"/>
      <c r="BK110" s="983"/>
      <c r="BL110" s="983"/>
      <c r="BM110" s="983"/>
      <c r="BN110" s="983"/>
      <c r="BO110" s="983"/>
      <c r="BP110" s="984"/>
      <c r="BQ110" s="1020">
        <v>26328810</v>
      </c>
      <c r="BR110" s="1021"/>
      <c r="BS110" s="1021"/>
      <c r="BT110" s="1021"/>
      <c r="BU110" s="1021"/>
      <c r="BV110" s="1021">
        <v>25805878</v>
      </c>
      <c r="BW110" s="1021"/>
      <c r="BX110" s="1021"/>
      <c r="BY110" s="1021"/>
      <c r="BZ110" s="1021"/>
      <c r="CA110" s="1021">
        <v>26347368</v>
      </c>
      <c r="CB110" s="1021"/>
      <c r="CC110" s="1021"/>
      <c r="CD110" s="1021"/>
      <c r="CE110" s="1021"/>
      <c r="CF110" s="1035">
        <v>237.1</v>
      </c>
      <c r="CG110" s="1036"/>
      <c r="CH110" s="1036"/>
      <c r="CI110" s="1036"/>
      <c r="CJ110" s="1036"/>
      <c r="CK110" s="1037" t="s">
        <v>440</v>
      </c>
      <c r="CL110" s="1038"/>
      <c r="CM110" s="1017" t="s">
        <v>441</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420</v>
      </c>
      <c r="DH110" s="1021"/>
      <c r="DI110" s="1021"/>
      <c r="DJ110" s="1021"/>
      <c r="DK110" s="1021"/>
      <c r="DL110" s="1021" t="s">
        <v>409</v>
      </c>
      <c r="DM110" s="1021"/>
      <c r="DN110" s="1021"/>
      <c r="DO110" s="1021"/>
      <c r="DP110" s="1021"/>
      <c r="DQ110" s="1021" t="s">
        <v>409</v>
      </c>
      <c r="DR110" s="1021"/>
      <c r="DS110" s="1021"/>
      <c r="DT110" s="1021"/>
      <c r="DU110" s="1021"/>
      <c r="DV110" s="1022" t="s">
        <v>420</v>
      </c>
      <c r="DW110" s="1022"/>
      <c r="DX110" s="1022"/>
      <c r="DY110" s="1022"/>
      <c r="DZ110" s="1023"/>
    </row>
    <row r="111" spans="1:131" s="247" customFormat="1" ht="26.25" customHeight="1" x14ac:dyDescent="0.15">
      <c r="A111" s="1024" t="s">
        <v>442</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129</v>
      </c>
      <c r="AB111" s="1028"/>
      <c r="AC111" s="1028"/>
      <c r="AD111" s="1028"/>
      <c r="AE111" s="1029"/>
      <c r="AF111" s="1030" t="s">
        <v>420</v>
      </c>
      <c r="AG111" s="1028"/>
      <c r="AH111" s="1028"/>
      <c r="AI111" s="1028"/>
      <c r="AJ111" s="1029"/>
      <c r="AK111" s="1030" t="s">
        <v>420</v>
      </c>
      <c r="AL111" s="1028"/>
      <c r="AM111" s="1028"/>
      <c r="AN111" s="1028"/>
      <c r="AO111" s="1029"/>
      <c r="AP111" s="1031" t="s">
        <v>420</v>
      </c>
      <c r="AQ111" s="1032"/>
      <c r="AR111" s="1032"/>
      <c r="AS111" s="1032"/>
      <c r="AT111" s="1033"/>
      <c r="AU111" s="994"/>
      <c r="AV111" s="995"/>
      <c r="AW111" s="995"/>
      <c r="AX111" s="995"/>
      <c r="AY111" s="995"/>
      <c r="AZ111" s="1043" t="s">
        <v>443</v>
      </c>
      <c r="BA111" s="1044"/>
      <c r="BB111" s="1044"/>
      <c r="BC111" s="1044"/>
      <c r="BD111" s="1044"/>
      <c r="BE111" s="1044"/>
      <c r="BF111" s="1044"/>
      <c r="BG111" s="1044"/>
      <c r="BH111" s="1044"/>
      <c r="BI111" s="1044"/>
      <c r="BJ111" s="1044"/>
      <c r="BK111" s="1044"/>
      <c r="BL111" s="1044"/>
      <c r="BM111" s="1044"/>
      <c r="BN111" s="1044"/>
      <c r="BO111" s="1044"/>
      <c r="BP111" s="1045"/>
      <c r="BQ111" s="1013" t="s">
        <v>420</v>
      </c>
      <c r="BR111" s="1014"/>
      <c r="BS111" s="1014"/>
      <c r="BT111" s="1014"/>
      <c r="BU111" s="1014"/>
      <c r="BV111" s="1014" t="s">
        <v>420</v>
      </c>
      <c r="BW111" s="1014"/>
      <c r="BX111" s="1014"/>
      <c r="BY111" s="1014"/>
      <c r="BZ111" s="1014"/>
      <c r="CA111" s="1014" t="s">
        <v>420</v>
      </c>
      <c r="CB111" s="1014"/>
      <c r="CC111" s="1014"/>
      <c r="CD111" s="1014"/>
      <c r="CE111" s="1014"/>
      <c r="CF111" s="1008" t="s">
        <v>129</v>
      </c>
      <c r="CG111" s="1009"/>
      <c r="CH111" s="1009"/>
      <c r="CI111" s="1009"/>
      <c r="CJ111" s="1009"/>
      <c r="CK111" s="1039"/>
      <c r="CL111" s="1040"/>
      <c r="CM111" s="1010" t="s">
        <v>444</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420</v>
      </c>
      <c r="DH111" s="1014"/>
      <c r="DI111" s="1014"/>
      <c r="DJ111" s="1014"/>
      <c r="DK111" s="1014"/>
      <c r="DL111" s="1014" t="s">
        <v>420</v>
      </c>
      <c r="DM111" s="1014"/>
      <c r="DN111" s="1014"/>
      <c r="DO111" s="1014"/>
      <c r="DP111" s="1014"/>
      <c r="DQ111" s="1014" t="s">
        <v>420</v>
      </c>
      <c r="DR111" s="1014"/>
      <c r="DS111" s="1014"/>
      <c r="DT111" s="1014"/>
      <c r="DU111" s="1014"/>
      <c r="DV111" s="1015" t="s">
        <v>129</v>
      </c>
      <c r="DW111" s="1015"/>
      <c r="DX111" s="1015"/>
      <c r="DY111" s="1015"/>
      <c r="DZ111" s="1016"/>
    </row>
    <row r="112" spans="1:131" s="247" customFormat="1" ht="26.25" customHeight="1" x14ac:dyDescent="0.15">
      <c r="A112" s="1046" t="s">
        <v>445</v>
      </c>
      <c r="B112" s="1047"/>
      <c r="C112" s="1044" t="s">
        <v>446</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129</v>
      </c>
      <c r="AB112" s="1053"/>
      <c r="AC112" s="1053"/>
      <c r="AD112" s="1053"/>
      <c r="AE112" s="1054"/>
      <c r="AF112" s="1055" t="s">
        <v>129</v>
      </c>
      <c r="AG112" s="1053"/>
      <c r="AH112" s="1053"/>
      <c r="AI112" s="1053"/>
      <c r="AJ112" s="1054"/>
      <c r="AK112" s="1055" t="s">
        <v>420</v>
      </c>
      <c r="AL112" s="1053"/>
      <c r="AM112" s="1053"/>
      <c r="AN112" s="1053"/>
      <c r="AO112" s="1054"/>
      <c r="AP112" s="1056" t="s">
        <v>420</v>
      </c>
      <c r="AQ112" s="1057"/>
      <c r="AR112" s="1057"/>
      <c r="AS112" s="1057"/>
      <c r="AT112" s="1058"/>
      <c r="AU112" s="994"/>
      <c r="AV112" s="995"/>
      <c r="AW112" s="995"/>
      <c r="AX112" s="995"/>
      <c r="AY112" s="995"/>
      <c r="AZ112" s="1043" t="s">
        <v>447</v>
      </c>
      <c r="BA112" s="1044"/>
      <c r="BB112" s="1044"/>
      <c r="BC112" s="1044"/>
      <c r="BD112" s="1044"/>
      <c r="BE112" s="1044"/>
      <c r="BF112" s="1044"/>
      <c r="BG112" s="1044"/>
      <c r="BH112" s="1044"/>
      <c r="BI112" s="1044"/>
      <c r="BJ112" s="1044"/>
      <c r="BK112" s="1044"/>
      <c r="BL112" s="1044"/>
      <c r="BM112" s="1044"/>
      <c r="BN112" s="1044"/>
      <c r="BO112" s="1044"/>
      <c r="BP112" s="1045"/>
      <c r="BQ112" s="1013">
        <v>17840780</v>
      </c>
      <c r="BR112" s="1014"/>
      <c r="BS112" s="1014"/>
      <c r="BT112" s="1014"/>
      <c r="BU112" s="1014"/>
      <c r="BV112" s="1014">
        <v>17277739</v>
      </c>
      <c r="BW112" s="1014"/>
      <c r="BX112" s="1014"/>
      <c r="BY112" s="1014"/>
      <c r="BZ112" s="1014"/>
      <c r="CA112" s="1014">
        <v>17149969</v>
      </c>
      <c r="CB112" s="1014"/>
      <c r="CC112" s="1014"/>
      <c r="CD112" s="1014"/>
      <c r="CE112" s="1014"/>
      <c r="CF112" s="1008">
        <v>154.30000000000001</v>
      </c>
      <c r="CG112" s="1009"/>
      <c r="CH112" s="1009"/>
      <c r="CI112" s="1009"/>
      <c r="CJ112" s="1009"/>
      <c r="CK112" s="1039"/>
      <c r="CL112" s="1040"/>
      <c r="CM112" s="1010" t="s">
        <v>448</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420</v>
      </c>
      <c r="DH112" s="1014"/>
      <c r="DI112" s="1014"/>
      <c r="DJ112" s="1014"/>
      <c r="DK112" s="1014"/>
      <c r="DL112" s="1014" t="s">
        <v>420</v>
      </c>
      <c r="DM112" s="1014"/>
      <c r="DN112" s="1014"/>
      <c r="DO112" s="1014"/>
      <c r="DP112" s="1014"/>
      <c r="DQ112" s="1014" t="s">
        <v>420</v>
      </c>
      <c r="DR112" s="1014"/>
      <c r="DS112" s="1014"/>
      <c r="DT112" s="1014"/>
      <c r="DU112" s="1014"/>
      <c r="DV112" s="1015" t="s">
        <v>420</v>
      </c>
      <c r="DW112" s="1015"/>
      <c r="DX112" s="1015"/>
      <c r="DY112" s="1015"/>
      <c r="DZ112" s="1016"/>
    </row>
    <row r="113" spans="1:130" s="247" customFormat="1" ht="26.25" customHeight="1" x14ac:dyDescent="0.15">
      <c r="A113" s="1048"/>
      <c r="B113" s="1049"/>
      <c r="C113" s="1044" t="s">
        <v>449</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1303070</v>
      </c>
      <c r="AB113" s="1028"/>
      <c r="AC113" s="1028"/>
      <c r="AD113" s="1028"/>
      <c r="AE113" s="1029"/>
      <c r="AF113" s="1030">
        <v>1166809</v>
      </c>
      <c r="AG113" s="1028"/>
      <c r="AH113" s="1028"/>
      <c r="AI113" s="1028"/>
      <c r="AJ113" s="1029"/>
      <c r="AK113" s="1030">
        <v>1133440</v>
      </c>
      <c r="AL113" s="1028"/>
      <c r="AM113" s="1028"/>
      <c r="AN113" s="1028"/>
      <c r="AO113" s="1029"/>
      <c r="AP113" s="1031">
        <v>10.199999999999999</v>
      </c>
      <c r="AQ113" s="1032"/>
      <c r="AR113" s="1032"/>
      <c r="AS113" s="1032"/>
      <c r="AT113" s="1033"/>
      <c r="AU113" s="994"/>
      <c r="AV113" s="995"/>
      <c r="AW113" s="995"/>
      <c r="AX113" s="995"/>
      <c r="AY113" s="995"/>
      <c r="AZ113" s="1043" t="s">
        <v>450</v>
      </c>
      <c r="BA113" s="1044"/>
      <c r="BB113" s="1044"/>
      <c r="BC113" s="1044"/>
      <c r="BD113" s="1044"/>
      <c r="BE113" s="1044"/>
      <c r="BF113" s="1044"/>
      <c r="BG113" s="1044"/>
      <c r="BH113" s="1044"/>
      <c r="BI113" s="1044"/>
      <c r="BJ113" s="1044"/>
      <c r="BK113" s="1044"/>
      <c r="BL113" s="1044"/>
      <c r="BM113" s="1044"/>
      <c r="BN113" s="1044"/>
      <c r="BO113" s="1044"/>
      <c r="BP113" s="1045"/>
      <c r="BQ113" s="1013">
        <v>3475</v>
      </c>
      <c r="BR113" s="1014"/>
      <c r="BS113" s="1014"/>
      <c r="BT113" s="1014"/>
      <c r="BU113" s="1014"/>
      <c r="BV113" s="1014" t="s">
        <v>420</v>
      </c>
      <c r="BW113" s="1014"/>
      <c r="BX113" s="1014"/>
      <c r="BY113" s="1014"/>
      <c r="BZ113" s="1014"/>
      <c r="CA113" s="1014" t="s">
        <v>420</v>
      </c>
      <c r="CB113" s="1014"/>
      <c r="CC113" s="1014"/>
      <c r="CD113" s="1014"/>
      <c r="CE113" s="1014"/>
      <c r="CF113" s="1008" t="s">
        <v>129</v>
      </c>
      <c r="CG113" s="1009"/>
      <c r="CH113" s="1009"/>
      <c r="CI113" s="1009"/>
      <c r="CJ113" s="1009"/>
      <c r="CK113" s="1039"/>
      <c r="CL113" s="1040"/>
      <c r="CM113" s="1010" t="s">
        <v>451</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420</v>
      </c>
      <c r="DH113" s="1053"/>
      <c r="DI113" s="1053"/>
      <c r="DJ113" s="1053"/>
      <c r="DK113" s="1054"/>
      <c r="DL113" s="1055" t="s">
        <v>420</v>
      </c>
      <c r="DM113" s="1053"/>
      <c r="DN113" s="1053"/>
      <c r="DO113" s="1053"/>
      <c r="DP113" s="1054"/>
      <c r="DQ113" s="1055" t="s">
        <v>420</v>
      </c>
      <c r="DR113" s="1053"/>
      <c r="DS113" s="1053"/>
      <c r="DT113" s="1053"/>
      <c r="DU113" s="1054"/>
      <c r="DV113" s="1056" t="s">
        <v>420</v>
      </c>
      <c r="DW113" s="1057"/>
      <c r="DX113" s="1057"/>
      <c r="DY113" s="1057"/>
      <c r="DZ113" s="1058"/>
    </row>
    <row r="114" spans="1:130" s="247" customFormat="1" ht="26.25" customHeight="1" x14ac:dyDescent="0.15">
      <c r="A114" s="1048"/>
      <c r="B114" s="1049"/>
      <c r="C114" s="1044" t="s">
        <v>452</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4060</v>
      </c>
      <c r="AB114" s="1053"/>
      <c r="AC114" s="1053"/>
      <c r="AD114" s="1053"/>
      <c r="AE114" s="1054"/>
      <c r="AF114" s="1055">
        <v>4060</v>
      </c>
      <c r="AG114" s="1053"/>
      <c r="AH114" s="1053"/>
      <c r="AI114" s="1053"/>
      <c r="AJ114" s="1054"/>
      <c r="AK114" s="1055" t="s">
        <v>129</v>
      </c>
      <c r="AL114" s="1053"/>
      <c r="AM114" s="1053"/>
      <c r="AN114" s="1053"/>
      <c r="AO114" s="1054"/>
      <c r="AP114" s="1056" t="s">
        <v>420</v>
      </c>
      <c r="AQ114" s="1057"/>
      <c r="AR114" s="1057"/>
      <c r="AS114" s="1057"/>
      <c r="AT114" s="1058"/>
      <c r="AU114" s="994"/>
      <c r="AV114" s="995"/>
      <c r="AW114" s="995"/>
      <c r="AX114" s="995"/>
      <c r="AY114" s="995"/>
      <c r="AZ114" s="1043" t="s">
        <v>453</v>
      </c>
      <c r="BA114" s="1044"/>
      <c r="BB114" s="1044"/>
      <c r="BC114" s="1044"/>
      <c r="BD114" s="1044"/>
      <c r="BE114" s="1044"/>
      <c r="BF114" s="1044"/>
      <c r="BG114" s="1044"/>
      <c r="BH114" s="1044"/>
      <c r="BI114" s="1044"/>
      <c r="BJ114" s="1044"/>
      <c r="BK114" s="1044"/>
      <c r="BL114" s="1044"/>
      <c r="BM114" s="1044"/>
      <c r="BN114" s="1044"/>
      <c r="BO114" s="1044"/>
      <c r="BP114" s="1045"/>
      <c r="BQ114" s="1013">
        <v>2972600</v>
      </c>
      <c r="BR114" s="1014"/>
      <c r="BS114" s="1014"/>
      <c r="BT114" s="1014"/>
      <c r="BU114" s="1014"/>
      <c r="BV114" s="1014">
        <v>2617296</v>
      </c>
      <c r="BW114" s="1014"/>
      <c r="BX114" s="1014"/>
      <c r="BY114" s="1014"/>
      <c r="BZ114" s="1014"/>
      <c r="CA114" s="1014">
        <v>2671243</v>
      </c>
      <c r="CB114" s="1014"/>
      <c r="CC114" s="1014"/>
      <c r="CD114" s="1014"/>
      <c r="CE114" s="1014"/>
      <c r="CF114" s="1008">
        <v>24</v>
      </c>
      <c r="CG114" s="1009"/>
      <c r="CH114" s="1009"/>
      <c r="CI114" s="1009"/>
      <c r="CJ114" s="1009"/>
      <c r="CK114" s="1039"/>
      <c r="CL114" s="1040"/>
      <c r="CM114" s="1010" t="s">
        <v>454</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420</v>
      </c>
      <c r="DH114" s="1053"/>
      <c r="DI114" s="1053"/>
      <c r="DJ114" s="1053"/>
      <c r="DK114" s="1054"/>
      <c r="DL114" s="1055" t="s">
        <v>129</v>
      </c>
      <c r="DM114" s="1053"/>
      <c r="DN114" s="1053"/>
      <c r="DO114" s="1053"/>
      <c r="DP114" s="1054"/>
      <c r="DQ114" s="1055" t="s">
        <v>420</v>
      </c>
      <c r="DR114" s="1053"/>
      <c r="DS114" s="1053"/>
      <c r="DT114" s="1053"/>
      <c r="DU114" s="1054"/>
      <c r="DV114" s="1056" t="s">
        <v>420</v>
      </c>
      <c r="DW114" s="1057"/>
      <c r="DX114" s="1057"/>
      <c r="DY114" s="1057"/>
      <c r="DZ114" s="1058"/>
    </row>
    <row r="115" spans="1:130" s="247" customFormat="1" ht="26.25" customHeight="1" x14ac:dyDescent="0.15">
      <c r="A115" s="1048"/>
      <c r="B115" s="1049"/>
      <c r="C115" s="1044" t="s">
        <v>455</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408</v>
      </c>
      <c r="AB115" s="1028"/>
      <c r="AC115" s="1028"/>
      <c r="AD115" s="1028"/>
      <c r="AE115" s="1029"/>
      <c r="AF115" s="1030">
        <v>374</v>
      </c>
      <c r="AG115" s="1028"/>
      <c r="AH115" s="1028"/>
      <c r="AI115" s="1028"/>
      <c r="AJ115" s="1029"/>
      <c r="AK115" s="1030">
        <v>53</v>
      </c>
      <c r="AL115" s="1028"/>
      <c r="AM115" s="1028"/>
      <c r="AN115" s="1028"/>
      <c r="AO115" s="1029"/>
      <c r="AP115" s="1031">
        <v>0</v>
      </c>
      <c r="AQ115" s="1032"/>
      <c r="AR115" s="1032"/>
      <c r="AS115" s="1032"/>
      <c r="AT115" s="1033"/>
      <c r="AU115" s="994"/>
      <c r="AV115" s="995"/>
      <c r="AW115" s="995"/>
      <c r="AX115" s="995"/>
      <c r="AY115" s="995"/>
      <c r="AZ115" s="1043" t="s">
        <v>456</v>
      </c>
      <c r="BA115" s="1044"/>
      <c r="BB115" s="1044"/>
      <c r="BC115" s="1044"/>
      <c r="BD115" s="1044"/>
      <c r="BE115" s="1044"/>
      <c r="BF115" s="1044"/>
      <c r="BG115" s="1044"/>
      <c r="BH115" s="1044"/>
      <c r="BI115" s="1044"/>
      <c r="BJ115" s="1044"/>
      <c r="BK115" s="1044"/>
      <c r="BL115" s="1044"/>
      <c r="BM115" s="1044"/>
      <c r="BN115" s="1044"/>
      <c r="BO115" s="1044"/>
      <c r="BP115" s="1045"/>
      <c r="BQ115" s="1013">
        <v>50240</v>
      </c>
      <c r="BR115" s="1014"/>
      <c r="BS115" s="1014"/>
      <c r="BT115" s="1014"/>
      <c r="BU115" s="1014"/>
      <c r="BV115" s="1014">
        <v>46649</v>
      </c>
      <c r="BW115" s="1014"/>
      <c r="BX115" s="1014"/>
      <c r="BY115" s="1014"/>
      <c r="BZ115" s="1014"/>
      <c r="CA115" s="1014">
        <v>43063</v>
      </c>
      <c r="CB115" s="1014"/>
      <c r="CC115" s="1014"/>
      <c r="CD115" s="1014"/>
      <c r="CE115" s="1014"/>
      <c r="CF115" s="1008">
        <v>0.4</v>
      </c>
      <c r="CG115" s="1009"/>
      <c r="CH115" s="1009"/>
      <c r="CI115" s="1009"/>
      <c r="CJ115" s="1009"/>
      <c r="CK115" s="1039"/>
      <c r="CL115" s="1040"/>
      <c r="CM115" s="1043" t="s">
        <v>457</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420</v>
      </c>
      <c r="DH115" s="1053"/>
      <c r="DI115" s="1053"/>
      <c r="DJ115" s="1053"/>
      <c r="DK115" s="1054"/>
      <c r="DL115" s="1055" t="s">
        <v>129</v>
      </c>
      <c r="DM115" s="1053"/>
      <c r="DN115" s="1053"/>
      <c r="DO115" s="1053"/>
      <c r="DP115" s="1054"/>
      <c r="DQ115" s="1055" t="s">
        <v>420</v>
      </c>
      <c r="DR115" s="1053"/>
      <c r="DS115" s="1053"/>
      <c r="DT115" s="1053"/>
      <c r="DU115" s="1054"/>
      <c r="DV115" s="1056" t="s">
        <v>129</v>
      </c>
      <c r="DW115" s="1057"/>
      <c r="DX115" s="1057"/>
      <c r="DY115" s="1057"/>
      <c r="DZ115" s="1058"/>
    </row>
    <row r="116" spans="1:130" s="247" customFormat="1" ht="26.25" customHeight="1" x14ac:dyDescent="0.15">
      <c r="A116" s="1050"/>
      <c r="B116" s="1051"/>
      <c r="C116" s="1059" t="s">
        <v>458</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420</v>
      </c>
      <c r="AB116" s="1053"/>
      <c r="AC116" s="1053"/>
      <c r="AD116" s="1053"/>
      <c r="AE116" s="1054"/>
      <c r="AF116" s="1055" t="s">
        <v>420</v>
      </c>
      <c r="AG116" s="1053"/>
      <c r="AH116" s="1053"/>
      <c r="AI116" s="1053"/>
      <c r="AJ116" s="1054"/>
      <c r="AK116" s="1055" t="s">
        <v>129</v>
      </c>
      <c r="AL116" s="1053"/>
      <c r="AM116" s="1053"/>
      <c r="AN116" s="1053"/>
      <c r="AO116" s="1054"/>
      <c r="AP116" s="1056" t="s">
        <v>129</v>
      </c>
      <c r="AQ116" s="1057"/>
      <c r="AR116" s="1057"/>
      <c r="AS116" s="1057"/>
      <c r="AT116" s="1058"/>
      <c r="AU116" s="994"/>
      <c r="AV116" s="995"/>
      <c r="AW116" s="995"/>
      <c r="AX116" s="995"/>
      <c r="AY116" s="995"/>
      <c r="AZ116" s="1061" t="s">
        <v>459</v>
      </c>
      <c r="BA116" s="1062"/>
      <c r="BB116" s="1062"/>
      <c r="BC116" s="1062"/>
      <c r="BD116" s="1062"/>
      <c r="BE116" s="1062"/>
      <c r="BF116" s="1062"/>
      <c r="BG116" s="1062"/>
      <c r="BH116" s="1062"/>
      <c r="BI116" s="1062"/>
      <c r="BJ116" s="1062"/>
      <c r="BK116" s="1062"/>
      <c r="BL116" s="1062"/>
      <c r="BM116" s="1062"/>
      <c r="BN116" s="1062"/>
      <c r="BO116" s="1062"/>
      <c r="BP116" s="1063"/>
      <c r="BQ116" s="1013" t="s">
        <v>420</v>
      </c>
      <c r="BR116" s="1014"/>
      <c r="BS116" s="1014"/>
      <c r="BT116" s="1014"/>
      <c r="BU116" s="1014"/>
      <c r="BV116" s="1014" t="s">
        <v>420</v>
      </c>
      <c r="BW116" s="1014"/>
      <c r="BX116" s="1014"/>
      <c r="BY116" s="1014"/>
      <c r="BZ116" s="1014"/>
      <c r="CA116" s="1014" t="s">
        <v>420</v>
      </c>
      <c r="CB116" s="1014"/>
      <c r="CC116" s="1014"/>
      <c r="CD116" s="1014"/>
      <c r="CE116" s="1014"/>
      <c r="CF116" s="1008" t="s">
        <v>129</v>
      </c>
      <c r="CG116" s="1009"/>
      <c r="CH116" s="1009"/>
      <c r="CI116" s="1009"/>
      <c r="CJ116" s="1009"/>
      <c r="CK116" s="1039"/>
      <c r="CL116" s="1040"/>
      <c r="CM116" s="1010" t="s">
        <v>460</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420</v>
      </c>
      <c r="DH116" s="1053"/>
      <c r="DI116" s="1053"/>
      <c r="DJ116" s="1053"/>
      <c r="DK116" s="1054"/>
      <c r="DL116" s="1055" t="s">
        <v>420</v>
      </c>
      <c r="DM116" s="1053"/>
      <c r="DN116" s="1053"/>
      <c r="DO116" s="1053"/>
      <c r="DP116" s="1054"/>
      <c r="DQ116" s="1055" t="s">
        <v>420</v>
      </c>
      <c r="DR116" s="1053"/>
      <c r="DS116" s="1053"/>
      <c r="DT116" s="1053"/>
      <c r="DU116" s="1054"/>
      <c r="DV116" s="1056" t="s">
        <v>420</v>
      </c>
      <c r="DW116" s="1057"/>
      <c r="DX116" s="1057"/>
      <c r="DY116" s="1057"/>
      <c r="DZ116" s="1058"/>
    </row>
    <row r="117" spans="1:130" s="247" customFormat="1" ht="26.25" customHeight="1" x14ac:dyDescent="0.15">
      <c r="A117" s="998" t="s">
        <v>188</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461</v>
      </c>
      <c r="Z117" s="980"/>
      <c r="AA117" s="1070">
        <v>3978520</v>
      </c>
      <c r="AB117" s="1071"/>
      <c r="AC117" s="1071"/>
      <c r="AD117" s="1071"/>
      <c r="AE117" s="1072"/>
      <c r="AF117" s="1073">
        <v>3876909</v>
      </c>
      <c r="AG117" s="1071"/>
      <c r="AH117" s="1071"/>
      <c r="AI117" s="1071"/>
      <c r="AJ117" s="1072"/>
      <c r="AK117" s="1073">
        <v>3703093</v>
      </c>
      <c r="AL117" s="1071"/>
      <c r="AM117" s="1071"/>
      <c r="AN117" s="1071"/>
      <c r="AO117" s="1072"/>
      <c r="AP117" s="1074"/>
      <c r="AQ117" s="1075"/>
      <c r="AR117" s="1075"/>
      <c r="AS117" s="1075"/>
      <c r="AT117" s="1076"/>
      <c r="AU117" s="994"/>
      <c r="AV117" s="995"/>
      <c r="AW117" s="995"/>
      <c r="AX117" s="995"/>
      <c r="AY117" s="995"/>
      <c r="AZ117" s="1061" t="s">
        <v>462</v>
      </c>
      <c r="BA117" s="1062"/>
      <c r="BB117" s="1062"/>
      <c r="BC117" s="1062"/>
      <c r="BD117" s="1062"/>
      <c r="BE117" s="1062"/>
      <c r="BF117" s="1062"/>
      <c r="BG117" s="1062"/>
      <c r="BH117" s="1062"/>
      <c r="BI117" s="1062"/>
      <c r="BJ117" s="1062"/>
      <c r="BK117" s="1062"/>
      <c r="BL117" s="1062"/>
      <c r="BM117" s="1062"/>
      <c r="BN117" s="1062"/>
      <c r="BO117" s="1062"/>
      <c r="BP117" s="1063"/>
      <c r="BQ117" s="1013" t="s">
        <v>129</v>
      </c>
      <c r="BR117" s="1014"/>
      <c r="BS117" s="1014"/>
      <c r="BT117" s="1014"/>
      <c r="BU117" s="1014"/>
      <c r="BV117" s="1014" t="s">
        <v>129</v>
      </c>
      <c r="BW117" s="1014"/>
      <c r="BX117" s="1014"/>
      <c r="BY117" s="1014"/>
      <c r="BZ117" s="1014"/>
      <c r="CA117" s="1014" t="s">
        <v>129</v>
      </c>
      <c r="CB117" s="1014"/>
      <c r="CC117" s="1014"/>
      <c r="CD117" s="1014"/>
      <c r="CE117" s="1014"/>
      <c r="CF117" s="1008" t="s">
        <v>129</v>
      </c>
      <c r="CG117" s="1009"/>
      <c r="CH117" s="1009"/>
      <c r="CI117" s="1009"/>
      <c r="CJ117" s="1009"/>
      <c r="CK117" s="1039"/>
      <c r="CL117" s="1040"/>
      <c r="CM117" s="1010" t="s">
        <v>463</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129</v>
      </c>
      <c r="DH117" s="1053"/>
      <c r="DI117" s="1053"/>
      <c r="DJ117" s="1053"/>
      <c r="DK117" s="1054"/>
      <c r="DL117" s="1055" t="s">
        <v>129</v>
      </c>
      <c r="DM117" s="1053"/>
      <c r="DN117" s="1053"/>
      <c r="DO117" s="1053"/>
      <c r="DP117" s="1054"/>
      <c r="DQ117" s="1055" t="s">
        <v>129</v>
      </c>
      <c r="DR117" s="1053"/>
      <c r="DS117" s="1053"/>
      <c r="DT117" s="1053"/>
      <c r="DU117" s="1054"/>
      <c r="DV117" s="1056" t="s">
        <v>129</v>
      </c>
      <c r="DW117" s="1057"/>
      <c r="DX117" s="1057"/>
      <c r="DY117" s="1057"/>
      <c r="DZ117" s="1058"/>
    </row>
    <row r="118" spans="1:130" s="247" customFormat="1" ht="26.25" customHeight="1" x14ac:dyDescent="0.15">
      <c r="A118" s="998" t="s">
        <v>437</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435</v>
      </c>
      <c r="AB118" s="979"/>
      <c r="AC118" s="979"/>
      <c r="AD118" s="979"/>
      <c r="AE118" s="980"/>
      <c r="AF118" s="978" t="s">
        <v>308</v>
      </c>
      <c r="AG118" s="979"/>
      <c r="AH118" s="979"/>
      <c r="AI118" s="979"/>
      <c r="AJ118" s="980"/>
      <c r="AK118" s="978" t="s">
        <v>307</v>
      </c>
      <c r="AL118" s="979"/>
      <c r="AM118" s="979"/>
      <c r="AN118" s="979"/>
      <c r="AO118" s="980"/>
      <c r="AP118" s="1065" t="s">
        <v>436</v>
      </c>
      <c r="AQ118" s="1066"/>
      <c r="AR118" s="1066"/>
      <c r="AS118" s="1066"/>
      <c r="AT118" s="1067"/>
      <c r="AU118" s="994"/>
      <c r="AV118" s="995"/>
      <c r="AW118" s="995"/>
      <c r="AX118" s="995"/>
      <c r="AY118" s="995"/>
      <c r="AZ118" s="1068" t="s">
        <v>464</v>
      </c>
      <c r="BA118" s="1059"/>
      <c r="BB118" s="1059"/>
      <c r="BC118" s="1059"/>
      <c r="BD118" s="1059"/>
      <c r="BE118" s="1059"/>
      <c r="BF118" s="1059"/>
      <c r="BG118" s="1059"/>
      <c r="BH118" s="1059"/>
      <c r="BI118" s="1059"/>
      <c r="BJ118" s="1059"/>
      <c r="BK118" s="1059"/>
      <c r="BL118" s="1059"/>
      <c r="BM118" s="1059"/>
      <c r="BN118" s="1059"/>
      <c r="BO118" s="1059"/>
      <c r="BP118" s="1060"/>
      <c r="BQ118" s="1091" t="s">
        <v>129</v>
      </c>
      <c r="BR118" s="1092"/>
      <c r="BS118" s="1092"/>
      <c r="BT118" s="1092"/>
      <c r="BU118" s="1092"/>
      <c r="BV118" s="1092" t="s">
        <v>129</v>
      </c>
      <c r="BW118" s="1092"/>
      <c r="BX118" s="1092"/>
      <c r="BY118" s="1092"/>
      <c r="BZ118" s="1092"/>
      <c r="CA118" s="1092" t="s">
        <v>129</v>
      </c>
      <c r="CB118" s="1092"/>
      <c r="CC118" s="1092"/>
      <c r="CD118" s="1092"/>
      <c r="CE118" s="1092"/>
      <c r="CF118" s="1008" t="s">
        <v>129</v>
      </c>
      <c r="CG118" s="1009"/>
      <c r="CH118" s="1009"/>
      <c r="CI118" s="1009"/>
      <c r="CJ118" s="1009"/>
      <c r="CK118" s="1039"/>
      <c r="CL118" s="1040"/>
      <c r="CM118" s="1010" t="s">
        <v>465</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129</v>
      </c>
      <c r="DH118" s="1053"/>
      <c r="DI118" s="1053"/>
      <c r="DJ118" s="1053"/>
      <c r="DK118" s="1054"/>
      <c r="DL118" s="1055" t="s">
        <v>129</v>
      </c>
      <c r="DM118" s="1053"/>
      <c r="DN118" s="1053"/>
      <c r="DO118" s="1053"/>
      <c r="DP118" s="1054"/>
      <c r="DQ118" s="1055" t="s">
        <v>129</v>
      </c>
      <c r="DR118" s="1053"/>
      <c r="DS118" s="1053"/>
      <c r="DT118" s="1053"/>
      <c r="DU118" s="1054"/>
      <c r="DV118" s="1056" t="s">
        <v>129</v>
      </c>
      <c r="DW118" s="1057"/>
      <c r="DX118" s="1057"/>
      <c r="DY118" s="1057"/>
      <c r="DZ118" s="1058"/>
    </row>
    <row r="119" spans="1:130" s="247" customFormat="1" ht="26.25" customHeight="1" x14ac:dyDescent="0.15">
      <c r="A119" s="1152" t="s">
        <v>440</v>
      </c>
      <c r="B119" s="1038"/>
      <c r="C119" s="1017" t="s">
        <v>441</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129</v>
      </c>
      <c r="AB119" s="986"/>
      <c r="AC119" s="986"/>
      <c r="AD119" s="986"/>
      <c r="AE119" s="987"/>
      <c r="AF119" s="988" t="s">
        <v>129</v>
      </c>
      <c r="AG119" s="986"/>
      <c r="AH119" s="986"/>
      <c r="AI119" s="986"/>
      <c r="AJ119" s="987"/>
      <c r="AK119" s="988" t="s">
        <v>129</v>
      </c>
      <c r="AL119" s="986"/>
      <c r="AM119" s="986"/>
      <c r="AN119" s="986"/>
      <c r="AO119" s="987"/>
      <c r="AP119" s="989" t="s">
        <v>129</v>
      </c>
      <c r="AQ119" s="990"/>
      <c r="AR119" s="990"/>
      <c r="AS119" s="990"/>
      <c r="AT119" s="991"/>
      <c r="AU119" s="996"/>
      <c r="AV119" s="997"/>
      <c r="AW119" s="997"/>
      <c r="AX119" s="997"/>
      <c r="AY119" s="997"/>
      <c r="AZ119" s="278" t="s">
        <v>188</v>
      </c>
      <c r="BA119" s="278"/>
      <c r="BB119" s="278"/>
      <c r="BC119" s="278"/>
      <c r="BD119" s="278"/>
      <c r="BE119" s="278"/>
      <c r="BF119" s="278"/>
      <c r="BG119" s="278"/>
      <c r="BH119" s="278"/>
      <c r="BI119" s="278"/>
      <c r="BJ119" s="278"/>
      <c r="BK119" s="278"/>
      <c r="BL119" s="278"/>
      <c r="BM119" s="278"/>
      <c r="BN119" s="278"/>
      <c r="BO119" s="1069" t="s">
        <v>466</v>
      </c>
      <c r="BP119" s="1100"/>
      <c r="BQ119" s="1091">
        <v>47195905</v>
      </c>
      <c r="BR119" s="1092"/>
      <c r="BS119" s="1092"/>
      <c r="BT119" s="1092"/>
      <c r="BU119" s="1092"/>
      <c r="BV119" s="1092">
        <v>45747562</v>
      </c>
      <c r="BW119" s="1092"/>
      <c r="BX119" s="1092"/>
      <c r="BY119" s="1092"/>
      <c r="BZ119" s="1092"/>
      <c r="CA119" s="1092">
        <v>46211643</v>
      </c>
      <c r="CB119" s="1092"/>
      <c r="CC119" s="1092"/>
      <c r="CD119" s="1092"/>
      <c r="CE119" s="1092"/>
      <c r="CF119" s="1093"/>
      <c r="CG119" s="1094"/>
      <c r="CH119" s="1094"/>
      <c r="CI119" s="1094"/>
      <c r="CJ119" s="1095"/>
      <c r="CK119" s="1041"/>
      <c r="CL119" s="1042"/>
      <c r="CM119" s="1096" t="s">
        <v>467</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129</v>
      </c>
      <c r="DH119" s="1078"/>
      <c r="DI119" s="1078"/>
      <c r="DJ119" s="1078"/>
      <c r="DK119" s="1079"/>
      <c r="DL119" s="1077" t="s">
        <v>129</v>
      </c>
      <c r="DM119" s="1078"/>
      <c r="DN119" s="1078"/>
      <c r="DO119" s="1078"/>
      <c r="DP119" s="1079"/>
      <c r="DQ119" s="1077" t="s">
        <v>129</v>
      </c>
      <c r="DR119" s="1078"/>
      <c r="DS119" s="1078"/>
      <c r="DT119" s="1078"/>
      <c r="DU119" s="1079"/>
      <c r="DV119" s="1080" t="s">
        <v>129</v>
      </c>
      <c r="DW119" s="1081"/>
      <c r="DX119" s="1081"/>
      <c r="DY119" s="1081"/>
      <c r="DZ119" s="1082"/>
    </row>
    <row r="120" spans="1:130" s="247" customFormat="1" ht="26.25" customHeight="1" x14ac:dyDescent="0.15">
      <c r="A120" s="1153"/>
      <c r="B120" s="1040"/>
      <c r="C120" s="1010" t="s">
        <v>444</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129</v>
      </c>
      <c r="AB120" s="1053"/>
      <c r="AC120" s="1053"/>
      <c r="AD120" s="1053"/>
      <c r="AE120" s="1054"/>
      <c r="AF120" s="1055" t="s">
        <v>129</v>
      </c>
      <c r="AG120" s="1053"/>
      <c r="AH120" s="1053"/>
      <c r="AI120" s="1053"/>
      <c r="AJ120" s="1054"/>
      <c r="AK120" s="1055" t="s">
        <v>129</v>
      </c>
      <c r="AL120" s="1053"/>
      <c r="AM120" s="1053"/>
      <c r="AN120" s="1053"/>
      <c r="AO120" s="1054"/>
      <c r="AP120" s="1056" t="s">
        <v>129</v>
      </c>
      <c r="AQ120" s="1057"/>
      <c r="AR120" s="1057"/>
      <c r="AS120" s="1057"/>
      <c r="AT120" s="1058"/>
      <c r="AU120" s="1083" t="s">
        <v>468</v>
      </c>
      <c r="AV120" s="1084"/>
      <c r="AW120" s="1084"/>
      <c r="AX120" s="1084"/>
      <c r="AY120" s="1085"/>
      <c r="AZ120" s="1034" t="s">
        <v>469</v>
      </c>
      <c r="BA120" s="983"/>
      <c r="BB120" s="983"/>
      <c r="BC120" s="983"/>
      <c r="BD120" s="983"/>
      <c r="BE120" s="983"/>
      <c r="BF120" s="983"/>
      <c r="BG120" s="983"/>
      <c r="BH120" s="983"/>
      <c r="BI120" s="983"/>
      <c r="BJ120" s="983"/>
      <c r="BK120" s="983"/>
      <c r="BL120" s="983"/>
      <c r="BM120" s="983"/>
      <c r="BN120" s="983"/>
      <c r="BO120" s="983"/>
      <c r="BP120" s="984"/>
      <c r="BQ120" s="1020">
        <v>10191735</v>
      </c>
      <c r="BR120" s="1021"/>
      <c r="BS120" s="1021"/>
      <c r="BT120" s="1021"/>
      <c r="BU120" s="1021"/>
      <c r="BV120" s="1021">
        <v>9833699</v>
      </c>
      <c r="BW120" s="1021"/>
      <c r="BX120" s="1021"/>
      <c r="BY120" s="1021"/>
      <c r="BZ120" s="1021"/>
      <c r="CA120" s="1021">
        <v>8856643</v>
      </c>
      <c r="CB120" s="1021"/>
      <c r="CC120" s="1021"/>
      <c r="CD120" s="1021"/>
      <c r="CE120" s="1021"/>
      <c r="CF120" s="1035">
        <v>79.7</v>
      </c>
      <c r="CG120" s="1036"/>
      <c r="CH120" s="1036"/>
      <c r="CI120" s="1036"/>
      <c r="CJ120" s="1036"/>
      <c r="CK120" s="1101" t="s">
        <v>470</v>
      </c>
      <c r="CL120" s="1102"/>
      <c r="CM120" s="1102"/>
      <c r="CN120" s="1102"/>
      <c r="CO120" s="1103"/>
      <c r="CP120" s="1109" t="s">
        <v>414</v>
      </c>
      <c r="CQ120" s="1110"/>
      <c r="CR120" s="1110"/>
      <c r="CS120" s="1110"/>
      <c r="CT120" s="1110"/>
      <c r="CU120" s="1110"/>
      <c r="CV120" s="1110"/>
      <c r="CW120" s="1110"/>
      <c r="CX120" s="1110"/>
      <c r="CY120" s="1110"/>
      <c r="CZ120" s="1110"/>
      <c r="DA120" s="1110"/>
      <c r="DB120" s="1110"/>
      <c r="DC120" s="1110"/>
      <c r="DD120" s="1110"/>
      <c r="DE120" s="1110"/>
      <c r="DF120" s="1111"/>
      <c r="DG120" s="1020">
        <v>8111082</v>
      </c>
      <c r="DH120" s="1021"/>
      <c r="DI120" s="1021"/>
      <c r="DJ120" s="1021"/>
      <c r="DK120" s="1021"/>
      <c r="DL120" s="1021">
        <v>8454142</v>
      </c>
      <c r="DM120" s="1021"/>
      <c r="DN120" s="1021"/>
      <c r="DO120" s="1021"/>
      <c r="DP120" s="1021"/>
      <c r="DQ120" s="1021">
        <v>8813945</v>
      </c>
      <c r="DR120" s="1021"/>
      <c r="DS120" s="1021"/>
      <c r="DT120" s="1021"/>
      <c r="DU120" s="1021"/>
      <c r="DV120" s="1022">
        <v>79.3</v>
      </c>
      <c r="DW120" s="1022"/>
      <c r="DX120" s="1022"/>
      <c r="DY120" s="1022"/>
      <c r="DZ120" s="1023"/>
    </row>
    <row r="121" spans="1:130" s="247" customFormat="1" ht="26.25" customHeight="1" x14ac:dyDescent="0.15">
      <c r="A121" s="1153"/>
      <c r="B121" s="1040"/>
      <c r="C121" s="1061" t="s">
        <v>471</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129</v>
      </c>
      <c r="AB121" s="1053"/>
      <c r="AC121" s="1053"/>
      <c r="AD121" s="1053"/>
      <c r="AE121" s="1054"/>
      <c r="AF121" s="1055" t="s">
        <v>129</v>
      </c>
      <c r="AG121" s="1053"/>
      <c r="AH121" s="1053"/>
      <c r="AI121" s="1053"/>
      <c r="AJ121" s="1054"/>
      <c r="AK121" s="1055" t="s">
        <v>129</v>
      </c>
      <c r="AL121" s="1053"/>
      <c r="AM121" s="1053"/>
      <c r="AN121" s="1053"/>
      <c r="AO121" s="1054"/>
      <c r="AP121" s="1056" t="s">
        <v>129</v>
      </c>
      <c r="AQ121" s="1057"/>
      <c r="AR121" s="1057"/>
      <c r="AS121" s="1057"/>
      <c r="AT121" s="1058"/>
      <c r="AU121" s="1086"/>
      <c r="AV121" s="1087"/>
      <c r="AW121" s="1087"/>
      <c r="AX121" s="1087"/>
      <c r="AY121" s="1088"/>
      <c r="AZ121" s="1043" t="s">
        <v>472</v>
      </c>
      <c r="BA121" s="1044"/>
      <c r="BB121" s="1044"/>
      <c r="BC121" s="1044"/>
      <c r="BD121" s="1044"/>
      <c r="BE121" s="1044"/>
      <c r="BF121" s="1044"/>
      <c r="BG121" s="1044"/>
      <c r="BH121" s="1044"/>
      <c r="BI121" s="1044"/>
      <c r="BJ121" s="1044"/>
      <c r="BK121" s="1044"/>
      <c r="BL121" s="1044"/>
      <c r="BM121" s="1044"/>
      <c r="BN121" s="1044"/>
      <c r="BO121" s="1044"/>
      <c r="BP121" s="1045"/>
      <c r="BQ121" s="1013">
        <v>1262745</v>
      </c>
      <c r="BR121" s="1014"/>
      <c r="BS121" s="1014"/>
      <c r="BT121" s="1014"/>
      <c r="BU121" s="1014"/>
      <c r="BV121" s="1014">
        <v>1199062</v>
      </c>
      <c r="BW121" s="1014"/>
      <c r="BX121" s="1014"/>
      <c r="BY121" s="1014"/>
      <c r="BZ121" s="1014"/>
      <c r="CA121" s="1014">
        <v>1158115</v>
      </c>
      <c r="CB121" s="1014"/>
      <c r="CC121" s="1014"/>
      <c r="CD121" s="1014"/>
      <c r="CE121" s="1014"/>
      <c r="CF121" s="1008">
        <v>10.4</v>
      </c>
      <c r="CG121" s="1009"/>
      <c r="CH121" s="1009"/>
      <c r="CI121" s="1009"/>
      <c r="CJ121" s="1009"/>
      <c r="CK121" s="1104"/>
      <c r="CL121" s="1105"/>
      <c r="CM121" s="1105"/>
      <c r="CN121" s="1105"/>
      <c r="CO121" s="1106"/>
      <c r="CP121" s="1114" t="s">
        <v>473</v>
      </c>
      <c r="CQ121" s="1115"/>
      <c r="CR121" s="1115"/>
      <c r="CS121" s="1115"/>
      <c r="CT121" s="1115"/>
      <c r="CU121" s="1115"/>
      <c r="CV121" s="1115"/>
      <c r="CW121" s="1115"/>
      <c r="CX121" s="1115"/>
      <c r="CY121" s="1115"/>
      <c r="CZ121" s="1115"/>
      <c r="DA121" s="1115"/>
      <c r="DB121" s="1115"/>
      <c r="DC121" s="1115"/>
      <c r="DD121" s="1115"/>
      <c r="DE121" s="1115"/>
      <c r="DF121" s="1116"/>
      <c r="DG121" s="1013">
        <v>5431222</v>
      </c>
      <c r="DH121" s="1014"/>
      <c r="DI121" s="1014"/>
      <c r="DJ121" s="1014"/>
      <c r="DK121" s="1014"/>
      <c r="DL121" s="1014">
        <v>5087457</v>
      </c>
      <c r="DM121" s="1014"/>
      <c r="DN121" s="1014"/>
      <c r="DO121" s="1014"/>
      <c r="DP121" s="1014"/>
      <c r="DQ121" s="1014">
        <v>4752193</v>
      </c>
      <c r="DR121" s="1014"/>
      <c r="DS121" s="1014"/>
      <c r="DT121" s="1014"/>
      <c r="DU121" s="1014"/>
      <c r="DV121" s="1015">
        <v>42.8</v>
      </c>
      <c r="DW121" s="1015"/>
      <c r="DX121" s="1015"/>
      <c r="DY121" s="1015"/>
      <c r="DZ121" s="1016"/>
    </row>
    <row r="122" spans="1:130" s="247" customFormat="1" ht="26.25" customHeight="1" x14ac:dyDescent="0.15">
      <c r="A122" s="1153"/>
      <c r="B122" s="1040"/>
      <c r="C122" s="1010" t="s">
        <v>454</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129</v>
      </c>
      <c r="AB122" s="1053"/>
      <c r="AC122" s="1053"/>
      <c r="AD122" s="1053"/>
      <c r="AE122" s="1054"/>
      <c r="AF122" s="1055" t="s">
        <v>129</v>
      </c>
      <c r="AG122" s="1053"/>
      <c r="AH122" s="1053"/>
      <c r="AI122" s="1053"/>
      <c r="AJ122" s="1054"/>
      <c r="AK122" s="1055" t="s">
        <v>129</v>
      </c>
      <c r="AL122" s="1053"/>
      <c r="AM122" s="1053"/>
      <c r="AN122" s="1053"/>
      <c r="AO122" s="1054"/>
      <c r="AP122" s="1056" t="s">
        <v>129</v>
      </c>
      <c r="AQ122" s="1057"/>
      <c r="AR122" s="1057"/>
      <c r="AS122" s="1057"/>
      <c r="AT122" s="1058"/>
      <c r="AU122" s="1086"/>
      <c r="AV122" s="1087"/>
      <c r="AW122" s="1087"/>
      <c r="AX122" s="1087"/>
      <c r="AY122" s="1088"/>
      <c r="AZ122" s="1068" t="s">
        <v>474</v>
      </c>
      <c r="BA122" s="1059"/>
      <c r="BB122" s="1059"/>
      <c r="BC122" s="1059"/>
      <c r="BD122" s="1059"/>
      <c r="BE122" s="1059"/>
      <c r="BF122" s="1059"/>
      <c r="BG122" s="1059"/>
      <c r="BH122" s="1059"/>
      <c r="BI122" s="1059"/>
      <c r="BJ122" s="1059"/>
      <c r="BK122" s="1059"/>
      <c r="BL122" s="1059"/>
      <c r="BM122" s="1059"/>
      <c r="BN122" s="1059"/>
      <c r="BO122" s="1059"/>
      <c r="BP122" s="1060"/>
      <c r="BQ122" s="1091">
        <v>28631086</v>
      </c>
      <c r="BR122" s="1092"/>
      <c r="BS122" s="1092"/>
      <c r="BT122" s="1092"/>
      <c r="BU122" s="1092"/>
      <c r="BV122" s="1092">
        <v>28136105</v>
      </c>
      <c r="BW122" s="1092"/>
      <c r="BX122" s="1092"/>
      <c r="BY122" s="1092"/>
      <c r="BZ122" s="1092"/>
      <c r="CA122" s="1092">
        <v>27949570</v>
      </c>
      <c r="CB122" s="1092"/>
      <c r="CC122" s="1092"/>
      <c r="CD122" s="1092"/>
      <c r="CE122" s="1092"/>
      <c r="CF122" s="1112">
        <v>251.5</v>
      </c>
      <c r="CG122" s="1113"/>
      <c r="CH122" s="1113"/>
      <c r="CI122" s="1113"/>
      <c r="CJ122" s="1113"/>
      <c r="CK122" s="1104"/>
      <c r="CL122" s="1105"/>
      <c r="CM122" s="1105"/>
      <c r="CN122" s="1105"/>
      <c r="CO122" s="1106"/>
      <c r="CP122" s="1114" t="s">
        <v>416</v>
      </c>
      <c r="CQ122" s="1115"/>
      <c r="CR122" s="1115"/>
      <c r="CS122" s="1115"/>
      <c r="CT122" s="1115"/>
      <c r="CU122" s="1115"/>
      <c r="CV122" s="1115"/>
      <c r="CW122" s="1115"/>
      <c r="CX122" s="1115"/>
      <c r="CY122" s="1115"/>
      <c r="CZ122" s="1115"/>
      <c r="DA122" s="1115"/>
      <c r="DB122" s="1115"/>
      <c r="DC122" s="1115"/>
      <c r="DD122" s="1115"/>
      <c r="DE122" s="1115"/>
      <c r="DF122" s="1116"/>
      <c r="DG122" s="1013">
        <v>2186192</v>
      </c>
      <c r="DH122" s="1014"/>
      <c r="DI122" s="1014"/>
      <c r="DJ122" s="1014"/>
      <c r="DK122" s="1014"/>
      <c r="DL122" s="1014">
        <v>2195191</v>
      </c>
      <c r="DM122" s="1014"/>
      <c r="DN122" s="1014"/>
      <c r="DO122" s="1014"/>
      <c r="DP122" s="1014"/>
      <c r="DQ122" s="1014">
        <v>2174693</v>
      </c>
      <c r="DR122" s="1014"/>
      <c r="DS122" s="1014"/>
      <c r="DT122" s="1014"/>
      <c r="DU122" s="1014"/>
      <c r="DV122" s="1015">
        <v>19.600000000000001</v>
      </c>
      <c r="DW122" s="1015"/>
      <c r="DX122" s="1015"/>
      <c r="DY122" s="1015"/>
      <c r="DZ122" s="1016"/>
    </row>
    <row r="123" spans="1:130" s="247" customFormat="1" ht="26.25" customHeight="1" x14ac:dyDescent="0.15">
      <c r="A123" s="1153"/>
      <c r="B123" s="1040"/>
      <c r="C123" s="1010" t="s">
        <v>460</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129</v>
      </c>
      <c r="AB123" s="1053"/>
      <c r="AC123" s="1053"/>
      <c r="AD123" s="1053"/>
      <c r="AE123" s="1054"/>
      <c r="AF123" s="1055" t="s">
        <v>129</v>
      </c>
      <c r="AG123" s="1053"/>
      <c r="AH123" s="1053"/>
      <c r="AI123" s="1053"/>
      <c r="AJ123" s="1054"/>
      <c r="AK123" s="1055" t="s">
        <v>129</v>
      </c>
      <c r="AL123" s="1053"/>
      <c r="AM123" s="1053"/>
      <c r="AN123" s="1053"/>
      <c r="AO123" s="1054"/>
      <c r="AP123" s="1056" t="s">
        <v>129</v>
      </c>
      <c r="AQ123" s="1057"/>
      <c r="AR123" s="1057"/>
      <c r="AS123" s="1057"/>
      <c r="AT123" s="1058"/>
      <c r="AU123" s="1089"/>
      <c r="AV123" s="1090"/>
      <c r="AW123" s="1090"/>
      <c r="AX123" s="1090"/>
      <c r="AY123" s="1090"/>
      <c r="AZ123" s="278" t="s">
        <v>188</v>
      </c>
      <c r="BA123" s="278"/>
      <c r="BB123" s="278"/>
      <c r="BC123" s="278"/>
      <c r="BD123" s="278"/>
      <c r="BE123" s="278"/>
      <c r="BF123" s="278"/>
      <c r="BG123" s="278"/>
      <c r="BH123" s="278"/>
      <c r="BI123" s="278"/>
      <c r="BJ123" s="278"/>
      <c r="BK123" s="278"/>
      <c r="BL123" s="278"/>
      <c r="BM123" s="278"/>
      <c r="BN123" s="278"/>
      <c r="BO123" s="1069" t="s">
        <v>475</v>
      </c>
      <c r="BP123" s="1100"/>
      <c r="BQ123" s="1159">
        <v>40085566</v>
      </c>
      <c r="BR123" s="1160"/>
      <c r="BS123" s="1160"/>
      <c r="BT123" s="1160"/>
      <c r="BU123" s="1160"/>
      <c r="BV123" s="1160">
        <v>39168866</v>
      </c>
      <c r="BW123" s="1160"/>
      <c r="BX123" s="1160"/>
      <c r="BY123" s="1160"/>
      <c r="BZ123" s="1160"/>
      <c r="CA123" s="1160">
        <v>37964328</v>
      </c>
      <c r="CB123" s="1160"/>
      <c r="CC123" s="1160"/>
      <c r="CD123" s="1160"/>
      <c r="CE123" s="1160"/>
      <c r="CF123" s="1093"/>
      <c r="CG123" s="1094"/>
      <c r="CH123" s="1094"/>
      <c r="CI123" s="1094"/>
      <c r="CJ123" s="1095"/>
      <c r="CK123" s="1104"/>
      <c r="CL123" s="1105"/>
      <c r="CM123" s="1105"/>
      <c r="CN123" s="1105"/>
      <c r="CO123" s="1106"/>
      <c r="CP123" s="1114" t="s">
        <v>476</v>
      </c>
      <c r="CQ123" s="1115"/>
      <c r="CR123" s="1115"/>
      <c r="CS123" s="1115"/>
      <c r="CT123" s="1115"/>
      <c r="CU123" s="1115"/>
      <c r="CV123" s="1115"/>
      <c r="CW123" s="1115"/>
      <c r="CX123" s="1115"/>
      <c r="CY123" s="1115"/>
      <c r="CZ123" s="1115"/>
      <c r="DA123" s="1115"/>
      <c r="DB123" s="1115"/>
      <c r="DC123" s="1115"/>
      <c r="DD123" s="1115"/>
      <c r="DE123" s="1115"/>
      <c r="DF123" s="1116"/>
      <c r="DG123" s="1052">
        <v>992</v>
      </c>
      <c r="DH123" s="1053"/>
      <c r="DI123" s="1053"/>
      <c r="DJ123" s="1053"/>
      <c r="DK123" s="1054"/>
      <c r="DL123" s="1055">
        <v>1318991</v>
      </c>
      <c r="DM123" s="1053"/>
      <c r="DN123" s="1053"/>
      <c r="DO123" s="1053"/>
      <c r="DP123" s="1054"/>
      <c r="DQ123" s="1055">
        <v>1355323</v>
      </c>
      <c r="DR123" s="1053"/>
      <c r="DS123" s="1053"/>
      <c r="DT123" s="1053"/>
      <c r="DU123" s="1054"/>
      <c r="DV123" s="1056">
        <v>12.2</v>
      </c>
      <c r="DW123" s="1057"/>
      <c r="DX123" s="1057"/>
      <c r="DY123" s="1057"/>
      <c r="DZ123" s="1058"/>
    </row>
    <row r="124" spans="1:130" s="247" customFormat="1" ht="26.25" customHeight="1" thickBot="1" x14ac:dyDescent="0.2">
      <c r="A124" s="1153"/>
      <c r="B124" s="1040"/>
      <c r="C124" s="1010" t="s">
        <v>463</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129</v>
      </c>
      <c r="AB124" s="1053"/>
      <c r="AC124" s="1053"/>
      <c r="AD124" s="1053"/>
      <c r="AE124" s="1054"/>
      <c r="AF124" s="1055" t="s">
        <v>129</v>
      </c>
      <c r="AG124" s="1053"/>
      <c r="AH124" s="1053"/>
      <c r="AI124" s="1053"/>
      <c r="AJ124" s="1054"/>
      <c r="AK124" s="1055" t="s">
        <v>129</v>
      </c>
      <c r="AL124" s="1053"/>
      <c r="AM124" s="1053"/>
      <c r="AN124" s="1053"/>
      <c r="AO124" s="1054"/>
      <c r="AP124" s="1056" t="s">
        <v>129</v>
      </c>
      <c r="AQ124" s="1057"/>
      <c r="AR124" s="1057"/>
      <c r="AS124" s="1057"/>
      <c r="AT124" s="1058"/>
      <c r="AU124" s="1155" t="s">
        <v>477</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61.6</v>
      </c>
      <c r="BR124" s="1122"/>
      <c r="BS124" s="1122"/>
      <c r="BT124" s="1122"/>
      <c r="BU124" s="1122"/>
      <c r="BV124" s="1122">
        <v>58.5</v>
      </c>
      <c r="BW124" s="1122"/>
      <c r="BX124" s="1122"/>
      <c r="BY124" s="1122"/>
      <c r="BZ124" s="1122"/>
      <c r="CA124" s="1122">
        <v>74.2</v>
      </c>
      <c r="CB124" s="1122"/>
      <c r="CC124" s="1122"/>
      <c r="CD124" s="1122"/>
      <c r="CE124" s="1122"/>
      <c r="CF124" s="1123"/>
      <c r="CG124" s="1124"/>
      <c r="CH124" s="1124"/>
      <c r="CI124" s="1124"/>
      <c r="CJ124" s="1125"/>
      <c r="CK124" s="1107"/>
      <c r="CL124" s="1107"/>
      <c r="CM124" s="1107"/>
      <c r="CN124" s="1107"/>
      <c r="CO124" s="1108"/>
      <c r="CP124" s="1114" t="s">
        <v>478</v>
      </c>
      <c r="CQ124" s="1115"/>
      <c r="CR124" s="1115"/>
      <c r="CS124" s="1115"/>
      <c r="CT124" s="1115"/>
      <c r="CU124" s="1115"/>
      <c r="CV124" s="1115"/>
      <c r="CW124" s="1115"/>
      <c r="CX124" s="1115"/>
      <c r="CY124" s="1115"/>
      <c r="CZ124" s="1115"/>
      <c r="DA124" s="1115"/>
      <c r="DB124" s="1115"/>
      <c r="DC124" s="1115"/>
      <c r="DD124" s="1115"/>
      <c r="DE124" s="1115"/>
      <c r="DF124" s="1116"/>
      <c r="DG124" s="1099">
        <v>2111292</v>
      </c>
      <c r="DH124" s="1078"/>
      <c r="DI124" s="1078"/>
      <c r="DJ124" s="1078"/>
      <c r="DK124" s="1079"/>
      <c r="DL124" s="1077">
        <v>221958</v>
      </c>
      <c r="DM124" s="1078"/>
      <c r="DN124" s="1078"/>
      <c r="DO124" s="1078"/>
      <c r="DP124" s="1079"/>
      <c r="DQ124" s="1077">
        <v>53815</v>
      </c>
      <c r="DR124" s="1078"/>
      <c r="DS124" s="1078"/>
      <c r="DT124" s="1078"/>
      <c r="DU124" s="1079"/>
      <c r="DV124" s="1080">
        <v>0.5</v>
      </c>
      <c r="DW124" s="1081"/>
      <c r="DX124" s="1081"/>
      <c r="DY124" s="1081"/>
      <c r="DZ124" s="1082"/>
    </row>
    <row r="125" spans="1:130" s="247" customFormat="1" ht="26.25" customHeight="1" x14ac:dyDescent="0.15">
      <c r="A125" s="1153"/>
      <c r="B125" s="1040"/>
      <c r="C125" s="1010" t="s">
        <v>465</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129</v>
      </c>
      <c r="AB125" s="1053"/>
      <c r="AC125" s="1053"/>
      <c r="AD125" s="1053"/>
      <c r="AE125" s="1054"/>
      <c r="AF125" s="1055" t="s">
        <v>129</v>
      </c>
      <c r="AG125" s="1053"/>
      <c r="AH125" s="1053"/>
      <c r="AI125" s="1053"/>
      <c r="AJ125" s="1054"/>
      <c r="AK125" s="1055" t="s">
        <v>129</v>
      </c>
      <c r="AL125" s="1053"/>
      <c r="AM125" s="1053"/>
      <c r="AN125" s="1053"/>
      <c r="AO125" s="1054"/>
      <c r="AP125" s="1056" t="s">
        <v>129</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479</v>
      </c>
      <c r="CL125" s="1102"/>
      <c r="CM125" s="1102"/>
      <c r="CN125" s="1102"/>
      <c r="CO125" s="1103"/>
      <c r="CP125" s="1034" t="s">
        <v>480</v>
      </c>
      <c r="CQ125" s="983"/>
      <c r="CR125" s="983"/>
      <c r="CS125" s="983"/>
      <c r="CT125" s="983"/>
      <c r="CU125" s="983"/>
      <c r="CV125" s="983"/>
      <c r="CW125" s="983"/>
      <c r="CX125" s="983"/>
      <c r="CY125" s="983"/>
      <c r="CZ125" s="983"/>
      <c r="DA125" s="983"/>
      <c r="DB125" s="983"/>
      <c r="DC125" s="983"/>
      <c r="DD125" s="983"/>
      <c r="DE125" s="983"/>
      <c r="DF125" s="984"/>
      <c r="DG125" s="1020" t="s">
        <v>129</v>
      </c>
      <c r="DH125" s="1021"/>
      <c r="DI125" s="1021"/>
      <c r="DJ125" s="1021"/>
      <c r="DK125" s="1021"/>
      <c r="DL125" s="1021" t="s">
        <v>129</v>
      </c>
      <c r="DM125" s="1021"/>
      <c r="DN125" s="1021"/>
      <c r="DO125" s="1021"/>
      <c r="DP125" s="1021"/>
      <c r="DQ125" s="1021" t="s">
        <v>129</v>
      </c>
      <c r="DR125" s="1021"/>
      <c r="DS125" s="1021"/>
      <c r="DT125" s="1021"/>
      <c r="DU125" s="1021"/>
      <c r="DV125" s="1022" t="s">
        <v>129</v>
      </c>
      <c r="DW125" s="1022"/>
      <c r="DX125" s="1022"/>
      <c r="DY125" s="1022"/>
      <c r="DZ125" s="1023"/>
    </row>
    <row r="126" spans="1:130" s="247" customFormat="1" ht="26.25" customHeight="1" thickBot="1" x14ac:dyDescent="0.2">
      <c r="A126" s="1153"/>
      <c r="B126" s="1040"/>
      <c r="C126" s="1010" t="s">
        <v>467</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129</v>
      </c>
      <c r="AB126" s="1053"/>
      <c r="AC126" s="1053"/>
      <c r="AD126" s="1053"/>
      <c r="AE126" s="1054"/>
      <c r="AF126" s="1055" t="s">
        <v>129</v>
      </c>
      <c r="AG126" s="1053"/>
      <c r="AH126" s="1053"/>
      <c r="AI126" s="1053"/>
      <c r="AJ126" s="1054"/>
      <c r="AK126" s="1055" t="s">
        <v>129</v>
      </c>
      <c r="AL126" s="1053"/>
      <c r="AM126" s="1053"/>
      <c r="AN126" s="1053"/>
      <c r="AO126" s="1054"/>
      <c r="AP126" s="1056" t="s">
        <v>129</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481</v>
      </c>
      <c r="CQ126" s="1044"/>
      <c r="CR126" s="1044"/>
      <c r="CS126" s="1044"/>
      <c r="CT126" s="1044"/>
      <c r="CU126" s="1044"/>
      <c r="CV126" s="1044"/>
      <c r="CW126" s="1044"/>
      <c r="CX126" s="1044"/>
      <c r="CY126" s="1044"/>
      <c r="CZ126" s="1044"/>
      <c r="DA126" s="1044"/>
      <c r="DB126" s="1044"/>
      <c r="DC126" s="1044"/>
      <c r="DD126" s="1044"/>
      <c r="DE126" s="1044"/>
      <c r="DF126" s="1045"/>
      <c r="DG126" s="1013" t="s">
        <v>129</v>
      </c>
      <c r="DH126" s="1014"/>
      <c r="DI126" s="1014"/>
      <c r="DJ126" s="1014"/>
      <c r="DK126" s="1014"/>
      <c r="DL126" s="1014" t="s">
        <v>129</v>
      </c>
      <c r="DM126" s="1014"/>
      <c r="DN126" s="1014"/>
      <c r="DO126" s="1014"/>
      <c r="DP126" s="1014"/>
      <c r="DQ126" s="1014" t="s">
        <v>129</v>
      </c>
      <c r="DR126" s="1014"/>
      <c r="DS126" s="1014"/>
      <c r="DT126" s="1014"/>
      <c r="DU126" s="1014"/>
      <c r="DV126" s="1015" t="s">
        <v>129</v>
      </c>
      <c r="DW126" s="1015"/>
      <c r="DX126" s="1015"/>
      <c r="DY126" s="1015"/>
      <c r="DZ126" s="1016"/>
    </row>
    <row r="127" spans="1:130" s="247" customFormat="1" ht="26.25" customHeight="1" x14ac:dyDescent="0.15">
      <c r="A127" s="1154"/>
      <c r="B127" s="1042"/>
      <c r="C127" s="1096" t="s">
        <v>482</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408</v>
      </c>
      <c r="AB127" s="1053"/>
      <c r="AC127" s="1053"/>
      <c r="AD127" s="1053"/>
      <c r="AE127" s="1054"/>
      <c r="AF127" s="1055">
        <v>374</v>
      </c>
      <c r="AG127" s="1053"/>
      <c r="AH127" s="1053"/>
      <c r="AI127" s="1053"/>
      <c r="AJ127" s="1054"/>
      <c r="AK127" s="1055">
        <v>53</v>
      </c>
      <c r="AL127" s="1053"/>
      <c r="AM127" s="1053"/>
      <c r="AN127" s="1053"/>
      <c r="AO127" s="1054"/>
      <c r="AP127" s="1056">
        <v>0</v>
      </c>
      <c r="AQ127" s="1057"/>
      <c r="AR127" s="1057"/>
      <c r="AS127" s="1057"/>
      <c r="AT127" s="1058"/>
      <c r="AU127" s="283"/>
      <c r="AV127" s="283"/>
      <c r="AW127" s="283"/>
      <c r="AX127" s="1126" t="s">
        <v>483</v>
      </c>
      <c r="AY127" s="1127"/>
      <c r="AZ127" s="1127"/>
      <c r="BA127" s="1127"/>
      <c r="BB127" s="1127"/>
      <c r="BC127" s="1127"/>
      <c r="BD127" s="1127"/>
      <c r="BE127" s="1128"/>
      <c r="BF127" s="1129" t="s">
        <v>484</v>
      </c>
      <c r="BG127" s="1127"/>
      <c r="BH127" s="1127"/>
      <c r="BI127" s="1127"/>
      <c r="BJ127" s="1127"/>
      <c r="BK127" s="1127"/>
      <c r="BL127" s="1128"/>
      <c r="BM127" s="1129" t="s">
        <v>485</v>
      </c>
      <c r="BN127" s="1127"/>
      <c r="BO127" s="1127"/>
      <c r="BP127" s="1127"/>
      <c r="BQ127" s="1127"/>
      <c r="BR127" s="1127"/>
      <c r="BS127" s="1128"/>
      <c r="BT127" s="1129" t="s">
        <v>486</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487</v>
      </c>
      <c r="CQ127" s="1044"/>
      <c r="CR127" s="1044"/>
      <c r="CS127" s="1044"/>
      <c r="CT127" s="1044"/>
      <c r="CU127" s="1044"/>
      <c r="CV127" s="1044"/>
      <c r="CW127" s="1044"/>
      <c r="CX127" s="1044"/>
      <c r="CY127" s="1044"/>
      <c r="CZ127" s="1044"/>
      <c r="DA127" s="1044"/>
      <c r="DB127" s="1044"/>
      <c r="DC127" s="1044"/>
      <c r="DD127" s="1044"/>
      <c r="DE127" s="1044"/>
      <c r="DF127" s="1045"/>
      <c r="DG127" s="1013" t="s">
        <v>129</v>
      </c>
      <c r="DH127" s="1014"/>
      <c r="DI127" s="1014"/>
      <c r="DJ127" s="1014"/>
      <c r="DK127" s="1014"/>
      <c r="DL127" s="1014" t="s">
        <v>129</v>
      </c>
      <c r="DM127" s="1014"/>
      <c r="DN127" s="1014"/>
      <c r="DO127" s="1014"/>
      <c r="DP127" s="1014"/>
      <c r="DQ127" s="1014" t="s">
        <v>129</v>
      </c>
      <c r="DR127" s="1014"/>
      <c r="DS127" s="1014"/>
      <c r="DT127" s="1014"/>
      <c r="DU127" s="1014"/>
      <c r="DV127" s="1015" t="s">
        <v>129</v>
      </c>
      <c r="DW127" s="1015"/>
      <c r="DX127" s="1015"/>
      <c r="DY127" s="1015"/>
      <c r="DZ127" s="1016"/>
    </row>
    <row r="128" spans="1:130" s="247" customFormat="1" ht="26.25" customHeight="1" thickBot="1" x14ac:dyDescent="0.2">
      <c r="A128" s="1137" t="s">
        <v>488</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489</v>
      </c>
      <c r="X128" s="1139"/>
      <c r="Y128" s="1139"/>
      <c r="Z128" s="1140"/>
      <c r="AA128" s="1141">
        <v>130805</v>
      </c>
      <c r="AB128" s="1142"/>
      <c r="AC128" s="1142"/>
      <c r="AD128" s="1142"/>
      <c r="AE128" s="1143"/>
      <c r="AF128" s="1144">
        <v>131843</v>
      </c>
      <c r="AG128" s="1142"/>
      <c r="AH128" s="1142"/>
      <c r="AI128" s="1142"/>
      <c r="AJ128" s="1143"/>
      <c r="AK128" s="1144">
        <v>129850</v>
      </c>
      <c r="AL128" s="1142"/>
      <c r="AM128" s="1142"/>
      <c r="AN128" s="1142"/>
      <c r="AO128" s="1143"/>
      <c r="AP128" s="1145"/>
      <c r="AQ128" s="1146"/>
      <c r="AR128" s="1146"/>
      <c r="AS128" s="1146"/>
      <c r="AT128" s="1147"/>
      <c r="AU128" s="283"/>
      <c r="AV128" s="283"/>
      <c r="AW128" s="283"/>
      <c r="AX128" s="982" t="s">
        <v>490</v>
      </c>
      <c r="AY128" s="983"/>
      <c r="AZ128" s="983"/>
      <c r="BA128" s="983"/>
      <c r="BB128" s="983"/>
      <c r="BC128" s="983"/>
      <c r="BD128" s="983"/>
      <c r="BE128" s="984"/>
      <c r="BF128" s="1148" t="s">
        <v>129</v>
      </c>
      <c r="BG128" s="1149"/>
      <c r="BH128" s="1149"/>
      <c r="BI128" s="1149"/>
      <c r="BJ128" s="1149"/>
      <c r="BK128" s="1149"/>
      <c r="BL128" s="1150"/>
      <c r="BM128" s="1148">
        <v>12.89</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491</v>
      </c>
      <c r="CQ128" s="1131"/>
      <c r="CR128" s="1131"/>
      <c r="CS128" s="1131"/>
      <c r="CT128" s="1131"/>
      <c r="CU128" s="1131"/>
      <c r="CV128" s="1131"/>
      <c r="CW128" s="1131"/>
      <c r="CX128" s="1131"/>
      <c r="CY128" s="1131"/>
      <c r="CZ128" s="1131"/>
      <c r="DA128" s="1131"/>
      <c r="DB128" s="1131"/>
      <c r="DC128" s="1131"/>
      <c r="DD128" s="1131"/>
      <c r="DE128" s="1131"/>
      <c r="DF128" s="1132"/>
      <c r="DG128" s="1133">
        <v>50240</v>
      </c>
      <c r="DH128" s="1134"/>
      <c r="DI128" s="1134"/>
      <c r="DJ128" s="1134"/>
      <c r="DK128" s="1134"/>
      <c r="DL128" s="1134">
        <v>46649</v>
      </c>
      <c r="DM128" s="1134"/>
      <c r="DN128" s="1134"/>
      <c r="DO128" s="1134"/>
      <c r="DP128" s="1134"/>
      <c r="DQ128" s="1134">
        <v>43063</v>
      </c>
      <c r="DR128" s="1134"/>
      <c r="DS128" s="1134"/>
      <c r="DT128" s="1134"/>
      <c r="DU128" s="1134"/>
      <c r="DV128" s="1135">
        <v>0.4</v>
      </c>
      <c r="DW128" s="1135"/>
      <c r="DX128" s="1135"/>
      <c r="DY128" s="1135"/>
      <c r="DZ128" s="1136"/>
    </row>
    <row r="129" spans="1:131" s="247" customFormat="1" ht="26.25" customHeight="1" x14ac:dyDescent="0.15">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492</v>
      </c>
      <c r="X129" s="1168"/>
      <c r="Y129" s="1168"/>
      <c r="Z129" s="1169"/>
      <c r="AA129" s="1052">
        <v>13998714</v>
      </c>
      <c r="AB129" s="1053"/>
      <c r="AC129" s="1053"/>
      <c r="AD129" s="1053"/>
      <c r="AE129" s="1054"/>
      <c r="AF129" s="1055">
        <v>13775764</v>
      </c>
      <c r="AG129" s="1053"/>
      <c r="AH129" s="1053"/>
      <c r="AI129" s="1053"/>
      <c r="AJ129" s="1054"/>
      <c r="AK129" s="1055">
        <v>13574017</v>
      </c>
      <c r="AL129" s="1053"/>
      <c r="AM129" s="1053"/>
      <c r="AN129" s="1053"/>
      <c r="AO129" s="1054"/>
      <c r="AP129" s="1170"/>
      <c r="AQ129" s="1171"/>
      <c r="AR129" s="1171"/>
      <c r="AS129" s="1171"/>
      <c r="AT129" s="1172"/>
      <c r="AU129" s="285"/>
      <c r="AV129" s="285"/>
      <c r="AW129" s="285"/>
      <c r="AX129" s="1161" t="s">
        <v>493</v>
      </c>
      <c r="AY129" s="1044"/>
      <c r="AZ129" s="1044"/>
      <c r="BA129" s="1044"/>
      <c r="BB129" s="1044"/>
      <c r="BC129" s="1044"/>
      <c r="BD129" s="1044"/>
      <c r="BE129" s="1045"/>
      <c r="BF129" s="1162" t="s">
        <v>129</v>
      </c>
      <c r="BG129" s="1163"/>
      <c r="BH129" s="1163"/>
      <c r="BI129" s="1163"/>
      <c r="BJ129" s="1163"/>
      <c r="BK129" s="1163"/>
      <c r="BL129" s="1164"/>
      <c r="BM129" s="1162">
        <v>17.89</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494</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495</v>
      </c>
      <c r="X130" s="1168"/>
      <c r="Y130" s="1168"/>
      <c r="Z130" s="1169"/>
      <c r="AA130" s="1052">
        <v>2462260</v>
      </c>
      <c r="AB130" s="1053"/>
      <c r="AC130" s="1053"/>
      <c r="AD130" s="1053"/>
      <c r="AE130" s="1054"/>
      <c r="AF130" s="1055">
        <v>2542815</v>
      </c>
      <c r="AG130" s="1053"/>
      <c r="AH130" s="1053"/>
      <c r="AI130" s="1053"/>
      <c r="AJ130" s="1054"/>
      <c r="AK130" s="1055">
        <v>2460823</v>
      </c>
      <c r="AL130" s="1053"/>
      <c r="AM130" s="1053"/>
      <c r="AN130" s="1053"/>
      <c r="AO130" s="1054"/>
      <c r="AP130" s="1170"/>
      <c r="AQ130" s="1171"/>
      <c r="AR130" s="1171"/>
      <c r="AS130" s="1171"/>
      <c r="AT130" s="1172"/>
      <c r="AU130" s="285"/>
      <c r="AV130" s="285"/>
      <c r="AW130" s="285"/>
      <c r="AX130" s="1161" t="s">
        <v>496</v>
      </c>
      <c r="AY130" s="1044"/>
      <c r="AZ130" s="1044"/>
      <c r="BA130" s="1044"/>
      <c r="BB130" s="1044"/>
      <c r="BC130" s="1044"/>
      <c r="BD130" s="1044"/>
      <c r="BE130" s="1045"/>
      <c r="BF130" s="1198">
        <v>10.9</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497</v>
      </c>
      <c r="X131" s="1206"/>
      <c r="Y131" s="1206"/>
      <c r="Z131" s="1207"/>
      <c r="AA131" s="1099">
        <v>11536454</v>
      </c>
      <c r="AB131" s="1078"/>
      <c r="AC131" s="1078"/>
      <c r="AD131" s="1078"/>
      <c r="AE131" s="1079"/>
      <c r="AF131" s="1077">
        <v>11232949</v>
      </c>
      <c r="AG131" s="1078"/>
      <c r="AH131" s="1078"/>
      <c r="AI131" s="1078"/>
      <c r="AJ131" s="1079"/>
      <c r="AK131" s="1077">
        <v>11113194</v>
      </c>
      <c r="AL131" s="1078"/>
      <c r="AM131" s="1078"/>
      <c r="AN131" s="1078"/>
      <c r="AO131" s="1079"/>
      <c r="AP131" s="1208"/>
      <c r="AQ131" s="1209"/>
      <c r="AR131" s="1209"/>
      <c r="AS131" s="1209"/>
      <c r="AT131" s="1210"/>
      <c r="AU131" s="285"/>
      <c r="AV131" s="285"/>
      <c r="AW131" s="285"/>
      <c r="AX131" s="1180" t="s">
        <v>498</v>
      </c>
      <c r="AY131" s="1131"/>
      <c r="AZ131" s="1131"/>
      <c r="BA131" s="1131"/>
      <c r="BB131" s="1131"/>
      <c r="BC131" s="1131"/>
      <c r="BD131" s="1131"/>
      <c r="BE131" s="1132"/>
      <c r="BF131" s="1181">
        <v>74.2</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499</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500</v>
      </c>
      <c r="W132" s="1191"/>
      <c r="X132" s="1191"/>
      <c r="Y132" s="1191"/>
      <c r="Z132" s="1192"/>
      <c r="AA132" s="1193">
        <v>12.009366139999999</v>
      </c>
      <c r="AB132" s="1194"/>
      <c r="AC132" s="1194"/>
      <c r="AD132" s="1194"/>
      <c r="AE132" s="1195"/>
      <c r="AF132" s="1196">
        <v>10.70289734</v>
      </c>
      <c r="AG132" s="1194"/>
      <c r="AH132" s="1194"/>
      <c r="AI132" s="1194"/>
      <c r="AJ132" s="1195"/>
      <c r="AK132" s="1196">
        <v>10.00990354</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501</v>
      </c>
      <c r="W133" s="1174"/>
      <c r="X133" s="1174"/>
      <c r="Y133" s="1174"/>
      <c r="Z133" s="1175"/>
      <c r="AA133" s="1176">
        <v>10.199999999999999</v>
      </c>
      <c r="AB133" s="1177"/>
      <c r="AC133" s="1177"/>
      <c r="AD133" s="1177"/>
      <c r="AE133" s="1178"/>
      <c r="AF133" s="1176">
        <v>10.9</v>
      </c>
      <c r="AG133" s="1177"/>
      <c r="AH133" s="1177"/>
      <c r="AI133" s="1177"/>
      <c r="AJ133" s="1178"/>
      <c r="AK133" s="1176">
        <v>10.9</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rLWrzlBP1VWvbYujg6IjQ1tTHmihH5CbqvGxuSp6pI/UinpqgNHghaWnbNNWA2ypbA0A+jJpj+ifdkn3JsRcKA==" saltValue="0LUkIpgFy6jVtfp/RprUI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502</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96pevqRNtmNOByvCO0jzn/R7ZWix1ntkazc4EGL0sJBRNBzeuXpFUb5X4c0yYDylQsBkKQuPV6vB41CbI3Yy5A==" saltValue="IAZ03mP5+SV5sgXXgyCt9A=="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TmWYgP+hM7fXiMu5sVbzQyGsDA/59d/Cu6+uYNJ6F0iFi0R5IXE4Ytr2ZUPMFWp8dZ+Bnst9LujziXlaAM2EEQ==" saltValue="U6wcKHibAsSOGloO0Rl/m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504</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505</v>
      </c>
      <c r="AP7" s="304"/>
      <c r="AQ7" s="305" t="s">
        <v>506</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507</v>
      </c>
      <c r="AQ8" s="311" t="s">
        <v>508</v>
      </c>
      <c r="AR8" s="312" t="s">
        <v>509</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510</v>
      </c>
      <c r="AL9" s="1217"/>
      <c r="AM9" s="1217"/>
      <c r="AN9" s="1218"/>
      <c r="AO9" s="313">
        <v>3828108</v>
      </c>
      <c r="AP9" s="313">
        <v>121624</v>
      </c>
      <c r="AQ9" s="314">
        <v>90613</v>
      </c>
      <c r="AR9" s="315">
        <v>34.200000000000003</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511</v>
      </c>
      <c r="AL10" s="1217"/>
      <c r="AM10" s="1217"/>
      <c r="AN10" s="1218"/>
      <c r="AO10" s="316">
        <v>457719</v>
      </c>
      <c r="AP10" s="316">
        <v>14542</v>
      </c>
      <c r="AQ10" s="317">
        <v>7525</v>
      </c>
      <c r="AR10" s="318">
        <v>93.2</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512</v>
      </c>
      <c r="AL11" s="1217"/>
      <c r="AM11" s="1217"/>
      <c r="AN11" s="1218"/>
      <c r="AO11" s="316">
        <v>56814</v>
      </c>
      <c r="AP11" s="316">
        <v>1805</v>
      </c>
      <c r="AQ11" s="317">
        <v>9582</v>
      </c>
      <c r="AR11" s="318">
        <v>-81.2</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513</v>
      </c>
      <c r="AL12" s="1217"/>
      <c r="AM12" s="1217"/>
      <c r="AN12" s="1218"/>
      <c r="AO12" s="316" t="s">
        <v>514</v>
      </c>
      <c r="AP12" s="316" t="s">
        <v>514</v>
      </c>
      <c r="AQ12" s="317">
        <v>1356</v>
      </c>
      <c r="AR12" s="318" t="s">
        <v>514</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515</v>
      </c>
      <c r="AL13" s="1217"/>
      <c r="AM13" s="1217"/>
      <c r="AN13" s="1218"/>
      <c r="AO13" s="316" t="s">
        <v>514</v>
      </c>
      <c r="AP13" s="316" t="s">
        <v>514</v>
      </c>
      <c r="AQ13" s="317">
        <v>2</v>
      </c>
      <c r="AR13" s="318" t="s">
        <v>514</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516</v>
      </c>
      <c r="AL14" s="1217"/>
      <c r="AM14" s="1217"/>
      <c r="AN14" s="1218"/>
      <c r="AO14" s="316">
        <v>74479</v>
      </c>
      <c r="AP14" s="316">
        <v>2366</v>
      </c>
      <c r="AQ14" s="317">
        <v>4182</v>
      </c>
      <c r="AR14" s="318">
        <v>-43.4</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517</v>
      </c>
      <c r="AL15" s="1217"/>
      <c r="AM15" s="1217"/>
      <c r="AN15" s="1218"/>
      <c r="AO15" s="316">
        <v>58809</v>
      </c>
      <c r="AP15" s="316">
        <v>1868</v>
      </c>
      <c r="AQ15" s="317">
        <v>2331</v>
      </c>
      <c r="AR15" s="318">
        <v>-19.899999999999999</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518</v>
      </c>
      <c r="AL16" s="1220"/>
      <c r="AM16" s="1220"/>
      <c r="AN16" s="1221"/>
      <c r="AO16" s="316">
        <v>-531103</v>
      </c>
      <c r="AP16" s="316">
        <v>-16874</v>
      </c>
      <c r="AQ16" s="317">
        <v>-8270</v>
      </c>
      <c r="AR16" s="318">
        <v>104</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188</v>
      </c>
      <c r="AL17" s="1220"/>
      <c r="AM17" s="1220"/>
      <c r="AN17" s="1221"/>
      <c r="AO17" s="316">
        <v>3944826</v>
      </c>
      <c r="AP17" s="316">
        <v>125332</v>
      </c>
      <c r="AQ17" s="317">
        <v>107322</v>
      </c>
      <c r="AR17" s="318">
        <v>16.8</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519</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520</v>
      </c>
      <c r="AP20" s="324" t="s">
        <v>521</v>
      </c>
      <c r="AQ20" s="325" t="s">
        <v>522</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523</v>
      </c>
      <c r="AL21" s="1212"/>
      <c r="AM21" s="1212"/>
      <c r="AN21" s="1213"/>
      <c r="AO21" s="328">
        <v>13.15</v>
      </c>
      <c r="AP21" s="329">
        <v>10.18</v>
      </c>
      <c r="AQ21" s="330">
        <v>2.97</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524</v>
      </c>
      <c r="AL22" s="1212"/>
      <c r="AM22" s="1212"/>
      <c r="AN22" s="1213"/>
      <c r="AO22" s="333">
        <v>97.2</v>
      </c>
      <c r="AP22" s="334">
        <v>97.7</v>
      </c>
      <c r="AQ22" s="335">
        <v>-0.5</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527</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505</v>
      </c>
      <c r="AP30" s="304"/>
      <c r="AQ30" s="305" t="s">
        <v>506</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507</v>
      </c>
      <c r="AQ31" s="311" t="s">
        <v>508</v>
      </c>
      <c r="AR31" s="312" t="s">
        <v>509</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528</v>
      </c>
      <c r="AL32" s="1228"/>
      <c r="AM32" s="1228"/>
      <c r="AN32" s="1229"/>
      <c r="AO32" s="343">
        <v>2569600</v>
      </c>
      <c r="AP32" s="343">
        <v>81639</v>
      </c>
      <c r="AQ32" s="344">
        <v>67619</v>
      </c>
      <c r="AR32" s="345">
        <v>20.7</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529</v>
      </c>
      <c r="AL33" s="1228"/>
      <c r="AM33" s="1228"/>
      <c r="AN33" s="1229"/>
      <c r="AO33" s="343" t="s">
        <v>514</v>
      </c>
      <c r="AP33" s="343" t="s">
        <v>514</v>
      </c>
      <c r="AQ33" s="344" t="s">
        <v>514</v>
      </c>
      <c r="AR33" s="345" t="s">
        <v>514</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530</v>
      </c>
      <c r="AL34" s="1228"/>
      <c r="AM34" s="1228"/>
      <c r="AN34" s="1229"/>
      <c r="AO34" s="343" t="s">
        <v>514</v>
      </c>
      <c r="AP34" s="343" t="s">
        <v>514</v>
      </c>
      <c r="AQ34" s="344">
        <v>3</v>
      </c>
      <c r="AR34" s="345" t="s">
        <v>514</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531</v>
      </c>
      <c r="AL35" s="1228"/>
      <c r="AM35" s="1228"/>
      <c r="AN35" s="1229"/>
      <c r="AO35" s="343">
        <v>1133440</v>
      </c>
      <c r="AP35" s="343">
        <v>36011</v>
      </c>
      <c r="AQ35" s="344">
        <v>17835</v>
      </c>
      <c r="AR35" s="345">
        <v>101.9</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532</v>
      </c>
      <c r="AL36" s="1228"/>
      <c r="AM36" s="1228"/>
      <c r="AN36" s="1229"/>
      <c r="AO36" s="343" t="s">
        <v>514</v>
      </c>
      <c r="AP36" s="343" t="s">
        <v>514</v>
      </c>
      <c r="AQ36" s="344">
        <v>2401</v>
      </c>
      <c r="AR36" s="345" t="s">
        <v>514</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533</v>
      </c>
      <c r="AL37" s="1228"/>
      <c r="AM37" s="1228"/>
      <c r="AN37" s="1229"/>
      <c r="AO37" s="343">
        <v>53</v>
      </c>
      <c r="AP37" s="343">
        <v>2</v>
      </c>
      <c r="AQ37" s="344">
        <v>732</v>
      </c>
      <c r="AR37" s="345">
        <v>-99.7</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534</v>
      </c>
      <c r="AL38" s="1231"/>
      <c r="AM38" s="1231"/>
      <c r="AN38" s="1232"/>
      <c r="AO38" s="346" t="s">
        <v>514</v>
      </c>
      <c r="AP38" s="346" t="s">
        <v>514</v>
      </c>
      <c r="AQ38" s="347">
        <v>5</v>
      </c>
      <c r="AR38" s="335" t="s">
        <v>514</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535</v>
      </c>
      <c r="AL39" s="1231"/>
      <c r="AM39" s="1231"/>
      <c r="AN39" s="1232"/>
      <c r="AO39" s="343">
        <v>-129850</v>
      </c>
      <c r="AP39" s="343">
        <v>-4125</v>
      </c>
      <c r="AQ39" s="344">
        <v>-3806</v>
      </c>
      <c r="AR39" s="345">
        <v>8.4</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536</v>
      </c>
      <c r="AL40" s="1228"/>
      <c r="AM40" s="1228"/>
      <c r="AN40" s="1229"/>
      <c r="AO40" s="343">
        <v>-2460823</v>
      </c>
      <c r="AP40" s="343">
        <v>-78183</v>
      </c>
      <c r="AQ40" s="344">
        <v>-59049</v>
      </c>
      <c r="AR40" s="345">
        <v>32.4</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300</v>
      </c>
      <c r="AL41" s="1234"/>
      <c r="AM41" s="1234"/>
      <c r="AN41" s="1235"/>
      <c r="AO41" s="343">
        <v>1112420</v>
      </c>
      <c r="AP41" s="343">
        <v>35343</v>
      </c>
      <c r="AQ41" s="344">
        <v>25740</v>
      </c>
      <c r="AR41" s="345">
        <v>37.299999999999997</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537</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539</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505</v>
      </c>
      <c r="AN49" s="1224" t="s">
        <v>540</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541</v>
      </c>
      <c r="AO50" s="360" t="s">
        <v>542</v>
      </c>
      <c r="AP50" s="361" t="s">
        <v>543</v>
      </c>
      <c r="AQ50" s="362" t="s">
        <v>544</v>
      </c>
      <c r="AR50" s="363" t="s">
        <v>545</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546</v>
      </c>
      <c r="AL51" s="356"/>
      <c r="AM51" s="364">
        <v>4640765</v>
      </c>
      <c r="AN51" s="365">
        <v>135977</v>
      </c>
      <c r="AO51" s="366">
        <v>-27.2</v>
      </c>
      <c r="AP51" s="367">
        <v>85459</v>
      </c>
      <c r="AQ51" s="368">
        <v>-19.8</v>
      </c>
      <c r="AR51" s="369">
        <v>-7.4</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547</v>
      </c>
      <c r="AM52" s="372">
        <v>1454138</v>
      </c>
      <c r="AN52" s="373">
        <v>42607</v>
      </c>
      <c r="AO52" s="374">
        <v>-63.4</v>
      </c>
      <c r="AP52" s="375">
        <v>44378</v>
      </c>
      <c r="AQ52" s="376">
        <v>-2.6</v>
      </c>
      <c r="AR52" s="377">
        <v>-60.8</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548</v>
      </c>
      <c r="AL53" s="356"/>
      <c r="AM53" s="364">
        <v>3371786</v>
      </c>
      <c r="AN53" s="365">
        <v>100635</v>
      </c>
      <c r="AO53" s="366">
        <v>-26</v>
      </c>
      <c r="AP53" s="367">
        <v>83280</v>
      </c>
      <c r="AQ53" s="368">
        <v>-2.5</v>
      </c>
      <c r="AR53" s="369">
        <v>-23.5</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547</v>
      </c>
      <c r="AM54" s="372">
        <v>1352793</v>
      </c>
      <c r="AN54" s="373">
        <v>40376</v>
      </c>
      <c r="AO54" s="374">
        <v>-5.2</v>
      </c>
      <c r="AP54" s="375">
        <v>43123</v>
      </c>
      <c r="AQ54" s="376">
        <v>-2.8</v>
      </c>
      <c r="AR54" s="377">
        <v>-2.4</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549</v>
      </c>
      <c r="AL55" s="356"/>
      <c r="AM55" s="364">
        <v>7557027</v>
      </c>
      <c r="AN55" s="365">
        <v>230138</v>
      </c>
      <c r="AO55" s="366">
        <v>128.69999999999999</v>
      </c>
      <c r="AP55" s="367">
        <v>88968</v>
      </c>
      <c r="AQ55" s="368">
        <v>6.8</v>
      </c>
      <c r="AR55" s="369">
        <v>121.9</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547</v>
      </c>
      <c r="AM56" s="372">
        <v>2667939</v>
      </c>
      <c r="AN56" s="373">
        <v>81248</v>
      </c>
      <c r="AO56" s="374">
        <v>101.2</v>
      </c>
      <c r="AP56" s="375">
        <v>45482</v>
      </c>
      <c r="AQ56" s="376">
        <v>5.5</v>
      </c>
      <c r="AR56" s="377">
        <v>95.7</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550</v>
      </c>
      <c r="AL57" s="356"/>
      <c r="AM57" s="364">
        <v>3212079</v>
      </c>
      <c r="AN57" s="365">
        <v>99704</v>
      </c>
      <c r="AO57" s="366">
        <v>-56.7</v>
      </c>
      <c r="AP57" s="367">
        <v>85173</v>
      </c>
      <c r="AQ57" s="368">
        <v>-4.3</v>
      </c>
      <c r="AR57" s="369">
        <v>-52.4</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547</v>
      </c>
      <c r="AM58" s="372">
        <v>1976469</v>
      </c>
      <c r="AN58" s="373">
        <v>61351</v>
      </c>
      <c r="AO58" s="374">
        <v>-24.5</v>
      </c>
      <c r="AP58" s="375">
        <v>43913</v>
      </c>
      <c r="AQ58" s="376">
        <v>-3.4</v>
      </c>
      <c r="AR58" s="377">
        <v>-21.1</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551</v>
      </c>
      <c r="AL59" s="356"/>
      <c r="AM59" s="364">
        <v>4523408</v>
      </c>
      <c r="AN59" s="365">
        <v>143714</v>
      </c>
      <c r="AO59" s="366">
        <v>44.1</v>
      </c>
      <c r="AP59" s="367">
        <v>94081</v>
      </c>
      <c r="AQ59" s="368">
        <v>10.5</v>
      </c>
      <c r="AR59" s="369">
        <v>33.6</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547</v>
      </c>
      <c r="AM60" s="372">
        <v>2932415</v>
      </c>
      <c r="AN60" s="373">
        <v>93166</v>
      </c>
      <c r="AO60" s="374">
        <v>51.9</v>
      </c>
      <c r="AP60" s="375">
        <v>48949</v>
      </c>
      <c r="AQ60" s="376">
        <v>11.5</v>
      </c>
      <c r="AR60" s="377">
        <v>40.4</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552</v>
      </c>
      <c r="AL61" s="378"/>
      <c r="AM61" s="379">
        <v>4661013</v>
      </c>
      <c r="AN61" s="380">
        <v>142034</v>
      </c>
      <c r="AO61" s="381">
        <v>12.6</v>
      </c>
      <c r="AP61" s="382">
        <v>87392</v>
      </c>
      <c r="AQ61" s="383">
        <v>-1.9</v>
      </c>
      <c r="AR61" s="369">
        <v>14.5</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547</v>
      </c>
      <c r="AM62" s="372">
        <v>2076751</v>
      </c>
      <c r="AN62" s="373">
        <v>63750</v>
      </c>
      <c r="AO62" s="374">
        <v>12</v>
      </c>
      <c r="AP62" s="375">
        <v>45169</v>
      </c>
      <c r="AQ62" s="376">
        <v>1.6</v>
      </c>
      <c r="AR62" s="377">
        <v>10.4</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mCtsxUO8YV86WGobnVyvygRYf6a8K/crCUX5p3biuk6uaxJzxHYrMzHfpRDSu6aR6q4ht+kcG099mTQ9qfNJVw==" saltValue="32nUycGQGPLIDKj2rqGpL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554</v>
      </c>
    </row>
    <row r="120" spans="125:125" ht="13.5" hidden="1" customHeight="1" x14ac:dyDescent="0.15"/>
    <row r="121" spans="125:125" ht="13.5" hidden="1" customHeight="1" x14ac:dyDescent="0.15">
      <c r="DU121" s="291"/>
    </row>
  </sheetData>
  <sheetProtection algorithmName="SHA-512" hashValue="r+5ro79CnZ7mmPB/ecdXlBqmCdBAyJA9oWVCCNh9sfALpnJl3fOlFVNIr7TVI2jVQCURJ9a3y5d4K06XvyxapQ==" saltValue="6nBr3UNXL0Ae9RiTVgeL/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555</v>
      </c>
    </row>
  </sheetData>
  <sheetProtection algorithmName="SHA-512" hashValue="tUyJTxo+/6IOkW/o6YwLK5REFv76+NAspsbjAvruyqeetR13E06MuX3SzUvIHqciervAASNlEMwnTMoMCo1CWw==" saltValue="8aEt7+QC9rKxIspUzCu4P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236" t="s">
        <v>3</v>
      </c>
      <c r="D47" s="1236"/>
      <c r="E47" s="1237"/>
      <c r="F47" s="11">
        <v>45.96</v>
      </c>
      <c r="G47" s="12">
        <v>46.58</v>
      </c>
      <c r="H47" s="12">
        <v>46.89</v>
      </c>
      <c r="I47" s="12">
        <v>43.41</v>
      </c>
      <c r="J47" s="13">
        <v>39.130000000000003</v>
      </c>
    </row>
    <row r="48" spans="2:10" ht="57.75" customHeight="1" x14ac:dyDescent="0.15">
      <c r="B48" s="14"/>
      <c r="C48" s="1238" t="s">
        <v>4</v>
      </c>
      <c r="D48" s="1238"/>
      <c r="E48" s="1239"/>
      <c r="F48" s="15">
        <v>3.57</v>
      </c>
      <c r="G48" s="16">
        <v>4.09</v>
      </c>
      <c r="H48" s="16">
        <v>3.61</v>
      </c>
      <c r="I48" s="16">
        <v>2.89</v>
      </c>
      <c r="J48" s="17">
        <v>4.05</v>
      </c>
    </row>
    <row r="49" spans="2:10" ht="57.75" customHeight="1" thickBot="1" x14ac:dyDescent="0.2">
      <c r="B49" s="18"/>
      <c r="C49" s="1240" t="s">
        <v>5</v>
      </c>
      <c r="D49" s="1240"/>
      <c r="E49" s="1241"/>
      <c r="F49" s="19">
        <v>8.5399999999999991</v>
      </c>
      <c r="G49" s="20">
        <v>0.01</v>
      </c>
      <c r="H49" s="20" t="s">
        <v>561</v>
      </c>
      <c r="I49" s="20" t="s">
        <v>562</v>
      </c>
      <c r="J49" s="21" t="s">
        <v>563</v>
      </c>
    </row>
    <row r="50" spans="2:10" ht="13.5" customHeight="1" x14ac:dyDescent="0.15"/>
  </sheetData>
  <sheetProtection algorithmName="SHA-512" hashValue="rGBEVnIWZGTIv/Aiqlt4LuyLLQk46p2yp3MAKDki+FqMZmq06BC6veHHABL06Ie4wZBO//NhERtMS/aSt4vn+Q==" saltValue="21chxYy1L6T3XBIoRxtpF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kitaakita</cp:lastModifiedBy>
  <cp:lastPrinted>2021-10-08T06:09:42Z</cp:lastPrinted>
  <dcterms:created xsi:type="dcterms:W3CDTF">2021-02-05T01:09:20Z</dcterms:created>
  <dcterms:modified xsi:type="dcterms:W3CDTF">2021-10-13T04:25:04Z</dcterms:modified>
  <cp:category/>
</cp:coreProperties>
</file>