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5\02財政\05財政状況資料集\0929令和３年度財政状況資料集の作成について（２回目）(本作業)\作業\"/>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BW36" i="10"/>
  <c r="BW37" i="10" s="1"/>
  <c r="BW38" i="10" s="1"/>
  <c r="BW39" i="10" s="1"/>
  <c r="BE36" i="10"/>
  <c r="BW35" i="10"/>
  <c r="BE35" i="10"/>
  <c r="CO34" i="10"/>
  <c r="CO35" i="10" s="1"/>
  <c r="BW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U36" i="10" s="1"/>
  <c r="U37" i="10" s="1"/>
  <c r="U38" i="10" s="1"/>
  <c r="AM34" i="10" l="1"/>
  <c r="AM35" i="10" s="1"/>
  <c r="AM36" i="10" s="1"/>
</calcChain>
</file>

<file path=xl/sharedStrings.xml><?xml version="1.0" encoding="utf-8"?>
<sst xmlns="http://schemas.openxmlformats.org/spreadsheetml/2006/main" count="1149" uniqueCount="638">
  <si>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</si>
  <si>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</si>
  <si>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</si>
  <si>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</si>
  <si>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</si>
  <si>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</si>
  <si>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</si>
  <si>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</si>
  <si>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</si>
  <si>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</si>
  <si>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</si>
  <si>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</si>
  <si>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</si>
  <si>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</si>
  <si>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</si>
  <si>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</si>
  <si>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</si>
  <si>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</si>
  <si>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</si>
  <si>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</si>
  <si>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</si>
  <si>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</si>
  <si>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</si>
  <si>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</si>
  <si>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</si>
  <si>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</si>
  <si>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</si>
  <si>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</si>
  <si>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</si>
  <si>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</si>
  <si>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</si>
  <si>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</si>
  <si>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</si>
  <si>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</si>
  <si>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</si>
  <si>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</si>
  <si>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</si>
  <si>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</si>
  <si>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</si>
  <si>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</si>
  <si>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</si>
  <si>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</si>
  <si>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</si>
  <si>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</si>
  <si>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</si>
  <si>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</si>
  <si>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</si>
  <si>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</si>
  <si>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</si>
  <si>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</si>
  <si>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</si>
  <si>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</si>
  <si>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</si>
  <si>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</si>
  <si>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</si>
  <si>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</si>
  <si>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</si>
  <si>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</si>
  <si>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</si>
  <si>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</si>
  <si>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</si>
  <si>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</si>
  <si>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</si>
  <si>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</si>
  <si>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</si>
  <si>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</si>
  <si>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</si>
  <si>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</si>
  <si>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</si>
  <si>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</si>
  <si>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</si>
  <si>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</si>
  <si>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</si>
  <si>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</si>
  <si>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</si>
  <si>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</si>
  <si>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</si>
  <si>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</si>
  <si>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</si>
  <si>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</si>
  <si>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</si>
  <si>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</si>
  <si>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</si>
  <si>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</si>
  <si>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</si>
  <si>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</si>
  <si>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</si>
  <si>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</si>
  <si>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</si>
  <si>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</si>
  <si>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</si>
  <si>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</si>
  <si>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</si>
  <si>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</si>
  <si>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</si>
  <si>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</si>
  <si>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</si>
  <si>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</si>
  <si>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</si>
  <si>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</si>
  <si>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</si>
  <si>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</si>
  <si>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</si>
  <si>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</si>
  <si>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</si>
  <si>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</si>
  <si>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</si>
  <si>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</si>
  <si>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</si>
  <si>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</si>
  <si>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</si>
  <si>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</si>
  <si>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</si>
  <si>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</si>
  <si>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</si>
  <si>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</si>
  <si>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</si>
  <si>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</si>
  <si>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</si>
  <si>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</si>
  <si>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</si>
  <si>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</si>
  <si>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</si>
  <si>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</si>
  <si>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</si>
  <si>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</si>
  <si>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</si>
  <si>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</si>
  <si>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</si>
  <si>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</si>
  <si>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</si>
  <si>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</si>
  <si>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</si>
  <si>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</si>
  <si>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</si>
  <si>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</si>
  <si>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</si>
  <si>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</si>
  <si>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</si>
  <si>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</si>
  <si>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</si>
  <si>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</si>
  <si>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</si>
  <si>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</si>
  <si>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</si>
  <si>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</si>
  <si>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</si>
  <si>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</si>
  <si>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</si>
  <si>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</si>
  <si>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</si>
  <si>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</si>
  <si>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</si>
  <si>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</si>
  <si>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</si>
  <si>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</si>
  <si>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</si>
  <si>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</si>
  <si>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</si>
  <si>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</si>
  <si>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</si>
  <si>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</si>
  <si>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</si>
  <si>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</si>
  <si>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</si>
  <si>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</si>
  <si>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</si>
  <si>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</si>
  <si>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</si>
  <si>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</si>
  <si>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</si>
  <si>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</si>
  <si>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</si>
  <si>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</si>
  <si>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</si>
  <si>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</si>
  <si>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</si>
  <si>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</si>
  <si>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</si>
  <si>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</si>
  <si>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</si>
  <si>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</si>
  <si>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</si>
  <si>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</si>
  <si>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</si>
  <si>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</si>
  <si>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</si>
  <si>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</si>
  <si>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</si>
  <si>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</si>
  <si>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</si>
  <si>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</si>
  <si>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</si>
  <si>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</si>
  <si>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</si>
  <si>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</si>
  <si>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</si>
  <si>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</si>
  <si>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</si>
  <si>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</si>
  <si>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</si>
  <si>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</si>
  <si>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</si>
  <si>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</si>
  <si>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</si>
  <si>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</si>
  <si>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</si>
  <si>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</si>
  <si>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</si>
  <si>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</si>
  <si>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</si>
  <si>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</si>
  <si>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</si>
  <si>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</si>
  <si>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</si>
  <si>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</si>
  <si>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秋田県北秋田市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</si>
  <si>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</si>
  <si>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</si>
  <si>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</si>
  <si>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</si>
  <si>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</si>
  <si>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</si>
  <si>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</si>
  <si>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</si>
  <si>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</si>
  <si>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</si>
  <si>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</si>
  <si>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</si>
  <si>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</si>
  <si>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</si>
  <si>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</si>
  <si>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</si>
  <si>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</si>
  <si>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</si>
  <si>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</si>
  <si>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</si>
  <si>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</si>
  <si>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</si>
  <si>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</si>
  <si>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</si>
  <si>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</si>
  <si>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</si>
  <si>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</si>
  <si>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</si>
  <si>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</si>
  <si>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</si>
  <si>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</si>
  <si>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</si>
  <si>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</si>
  <si>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</si>
  <si>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</si>
  <si>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</si>
  <si>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</si>
  <si>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</si>
  <si>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</si>
  <si>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</si>
  <si>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</si>
  <si>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</si>
  <si>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</si>
  <si>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</si>
  <si>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</si>
  <si>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</si>
  <si>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</si>
  <si>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</si>
  <si>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</si>
  <si>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</si>
  <si>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</si>
  <si>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</si>
  <si>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</si>
  <si>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</si>
  <si>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</si>
  <si>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</si>
  <si>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</si>
  <si>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</si>
  <si>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</si>
  <si>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</si>
  <si>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</si>
  <si>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</si>
  <si>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</si>
  <si>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</si>
  <si>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</si>
  <si>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</si>
  <si>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</si>
  <si>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</si>
  <si>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</si>
  <si>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</si>
  <si>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</si>
  <si>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</si>
  <si>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</si>
  <si>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</si>
  <si>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</si>
  <si>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</si>
  <si>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</si>
  <si>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</si>
  <si>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</si>
  <si>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</si>
  <si>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</si>
  <si>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</si>
  <si>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</si>
  <si>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</si>
  <si>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</si>
  <si>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</si>
  <si>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</si>
  <si>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</si>
  <si>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</si>
  <si>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</si>
  <si>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</si>
  <si>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</si>
  <si>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</si>
  <si>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</si>
  <si>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</si>
  <si>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</si>
  <si>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</si>
  <si>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</si>
  <si>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</si>
  <si>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</si>
  <si>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</si>
  <si>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</si>
  <si>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</si>
  <si>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</si>
  <si>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</si>
  <si>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</si>
  <si>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</si>
  <si>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</si>
  <si>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</si>
  <si>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</si>
  <si>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</si>
  <si>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</si>
  <si>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</si>
  <si>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</si>
  <si>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</si>
  <si>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</si>
  <si>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</si>
  <si>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</si>
  <si>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</si>
  <si>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</si>
  <si>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</si>
  <si>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</si>
  <si>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</si>
  <si>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</si>
  <si>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</si>
  <si>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</si>
  <si>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</si>
  <si>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</si>
  <si>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</si>
  <si>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</si>
  <si>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</si>
  <si>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</si>
  <si>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</si>
  <si>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</si>
  <si>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</si>
  <si>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</si>
  <si>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</si>
  <si>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</si>
  <si>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</si>
  <si>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</si>
  <si>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</si>
  <si>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</si>
  <si>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</si>
  <si>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</si>
  <si>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</si>
  <si>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</si>
  <si>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</si>
  <si>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</si>
  <si>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</si>
  <si>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</si>
  <si>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</si>
  <si>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</si>
  <si>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</si>
  <si>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</si>
  <si>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</si>
  <si>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</si>
  <si>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秋田県北秋田市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</si>
  <si>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</si>
  <si>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</si>
  <si>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</si>
  <si>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</si>
  <si>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</si>
  <si>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</si>
  <si>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</si>
  <si>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</si>
  <si>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</si>
  <si>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</si>
  <si>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</si>
  <si>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</si>
  <si>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</si>
  <si>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</si>
  <si>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</si>
  <si>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</si>
  <si>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</si>
  <si>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</si>
  <si>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</si>
  <si>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</si>
  <si>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</si>
  <si>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t>
    <phoneticPr fontId="5"/>
  </si>
  <si>
    <t>北秋田市立米内沢診療所特別会計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</si>
  <si>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</si>
  <si>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</si>
  <si>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</si>
  <si>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</si>
  <si>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</si>
  <si>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</si>
  <si>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</si>
  <si>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</si>
  <si>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</si>
  <si>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</si>
  <si>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</si>
  <si>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</si>
  <si>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</si>
  <si>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</si>
  <si>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</si>
  <si>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</si>
  <si>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</si>
  <si>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t>
    <phoneticPr fontId="5"/>
  </si>
  <si>
    <t>北秋田市介護保険特別会計</t>
    <phoneticPr fontId="5"/>
  </si>
  <si>
    <t>北秋田市後期高齢者医療特別会計</t>
    <phoneticPr fontId="5"/>
  </si>
  <si>
    <t>北秋田市介護サービス事業特別会計</t>
    <phoneticPr fontId="5"/>
  </si>
  <si>
    <t>-</t>
    <phoneticPr fontId="5"/>
  </si>
  <si>
    <t>北秋田市水道事業会計</t>
    <phoneticPr fontId="5"/>
  </si>
  <si>
    <t>法適用企業</t>
    <phoneticPr fontId="5"/>
  </si>
  <si>
    <t>北秋田市病院事業会計</t>
    <phoneticPr fontId="5"/>
  </si>
  <si>
    <t>-</t>
    <phoneticPr fontId="5"/>
  </si>
  <si>
    <t>法適用企業</t>
    <phoneticPr fontId="5"/>
  </si>
  <si>
    <t>北秋田市下水道事業会計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</si>
  <si>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</si>
  <si>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</si>
  <si>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</si>
  <si>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</si>
  <si>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</si>
  <si>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</si>
  <si>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</si>
  <si>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</si>
  <si>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</si>
  <si>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</si>
  <si>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</si>
  <si>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</si>
  <si>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</si>
  <si>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</si>
  <si>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</si>
  <si>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</si>
  <si>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</si>
  <si>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</si>
  <si>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</si>
  <si>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</si>
  <si>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</si>
  <si>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</si>
  <si>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</si>
  <si>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</si>
  <si>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</si>
  <si>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</si>
  <si>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</si>
  <si>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</si>
  <si>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</si>
  <si>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</si>
  <si>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</si>
  <si>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</si>
  <si>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</si>
  <si>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</si>
  <si>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</si>
  <si>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</si>
  <si>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</si>
  <si>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</si>
  <si>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</si>
  <si>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</si>
  <si>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</si>
  <si>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</si>
  <si>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</si>
  <si>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</si>
  <si>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</si>
  <si>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</si>
  <si>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</si>
  <si>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</si>
  <si>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</si>
  <si>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</si>
  <si>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</si>
  <si>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</si>
  <si>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</si>
  <si>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</si>
  <si>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</si>
  <si>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</si>
  <si>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</si>
  <si>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</si>
  <si>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</si>
  <si>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</si>
  <si>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</si>
  <si>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</si>
  <si>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</si>
  <si>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</si>
  <si>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</si>
  <si>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</si>
  <si>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</si>
  <si>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</si>
  <si>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</si>
  <si>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</si>
  <si>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</si>
  <si>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北秋田市下水道事業会計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</si>
  <si>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</si>
  <si>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</si>
  <si>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北秋田市病院事業会計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</si>
  <si>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</si>
  <si>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</si>
  <si>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</si>
  <si>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北秋田市介護サービス事業特別会計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</si>
  <si>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</si>
  <si>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</si>
  <si>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</si>
  <si>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</si>
  <si>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</si>
  <si>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</si>
  <si>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</si>
  <si>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</si>
  <si>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</si>
  <si>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</si>
  <si>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</si>
  <si>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</si>
  <si>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</si>
  <si>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</si>
  <si>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</si>
  <si>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</si>
  <si>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</si>
  <si>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</si>
  <si>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</si>
  <si>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</si>
  <si>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</si>
  <si>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</si>
  <si>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</si>
  <si>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</si>
  <si>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</si>
  <si>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</si>
  <si>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</si>
  <si>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</si>
  <si>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</si>
  <si>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</si>
  <si>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</si>
  <si>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</si>
  <si>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</si>
  <si>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</si>
  <si>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</si>
  <si>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</si>
  <si>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</si>
  <si>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</si>
  <si>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</si>
  <si>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</si>
  <si>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</si>
  <si>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</si>
  <si>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</si>
  <si>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</si>
  <si>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</si>
  <si>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</si>
  <si>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</si>
  <si>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</si>
  <si>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</si>
  <si>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</si>
  <si>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</si>
  <si>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</si>
  <si>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</si>
  <si>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</si>
  <si>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</si>
  <si>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</si>
  <si>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</si>
  <si>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</si>
  <si>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</si>
  <si>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</si>
  <si>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</si>
  <si>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</si>
  <si>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</si>
  <si>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</si>
  <si>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</si>
  <si>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</si>
  <si>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</si>
  <si>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</si>
  <si>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</si>
  <si>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</si>
  <si>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</si>
  <si>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</si>
  <si>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</si>
  <si>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</si>
  <si>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</si>
  <si>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</si>
  <si>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</si>
  <si>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</si>
  <si>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</si>
  <si>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</si>
  <si>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</si>
  <si>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</si>
  <si>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</si>
  <si>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1.89</t>
  </si>
  <si>
    <t>▲ 3.96</t>
  </si>
  <si>
    <t>▲ 1.94</t>
  </si>
  <si>
    <t>▲ 1.06</t>
  </si>
  <si>
    <t>北秋田市水道事業会計</t>
  </si>
  <si>
    <t>一般会計</t>
  </si>
  <si>
    <t>北秋田市介護保険特別会計</t>
  </si>
  <si>
    <t>北秋田市国民健康保険特別会計</t>
  </si>
  <si>
    <t>北秋田市後期高齢者医療特別会計</t>
  </si>
  <si>
    <t>北秋田市立阿仁診療所特別会計</t>
  </si>
  <si>
    <t>北秋田市立米内沢診療所特別会計</t>
  </si>
  <si>
    <t>北秋田市国民健康保険合川診療所特別会計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</si>
  <si>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</si>
  <si>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</si>
  <si>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</si>
  <si>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</si>
  <si>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</si>
  <si>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</si>
  <si>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</si>
  <si>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</si>
  <si>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</si>
  <si>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秋田県市町村総合事務組合（一般会計）</t>
    <rPh sb="0" eb="3">
      <t>アキタケン</t>
    </rPh>
    <rPh sb="3" eb="6">
      <t>シチョウソン</t>
    </rPh>
    <rPh sb="6" eb="8">
      <t>ソウゴウ</t>
    </rPh>
    <rPh sb="8" eb="10">
      <t>ジム</t>
    </rPh>
    <rPh sb="10" eb="12">
      <t>クミアイ</t>
    </rPh>
    <rPh sb="13" eb="17">
      <t>イッパンカイケイ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</si>
  <si>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</si>
  <si>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7">
      <t>イッパンカイケイ</t>
    </rPh>
    <phoneticPr fontId="23"/>
  </si>
  <si>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9">
      <t>イッパンカイケイ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</si>
  <si>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</si>
  <si>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北秋田市上小阿仁村生活環境施設組合（一般会計）</t>
    <rPh sb="0" eb="4">
      <t>キタアキタシ</t>
    </rPh>
    <rPh sb="4" eb="9">
      <t>カミコアニムラ</t>
    </rPh>
    <rPh sb="9" eb="11">
      <t>セイカツ</t>
    </rPh>
    <rPh sb="11" eb="13">
      <t>カンキョウ</t>
    </rPh>
    <rPh sb="13" eb="15">
      <t>シセツ</t>
    </rPh>
    <rPh sb="15" eb="17">
      <t>クミアイ</t>
    </rPh>
    <rPh sb="18" eb="22">
      <t>イッパンカイケイ</t>
    </rPh>
    <phoneticPr fontId="23"/>
  </si>
  <si>
    <t>たかのす福祉公社</t>
    <rPh sb="4" eb="6">
      <t>フクシ</t>
    </rPh>
    <rPh sb="6" eb="8">
      <t>コウシャ</t>
    </rPh>
    <phoneticPr fontId="23"/>
  </si>
  <si>
    <t>マタギの里観光開発</t>
    <rPh sb="4" eb="5">
      <t>サト</t>
    </rPh>
    <rPh sb="5" eb="7">
      <t>カンコウ</t>
    </rPh>
    <rPh sb="7" eb="9">
      <t>カイハツ</t>
    </rPh>
    <phoneticPr fontId="23"/>
  </si>
  <si>
    <t>-</t>
    <phoneticPr fontId="2"/>
  </si>
  <si>
    <t>地域振興基金</t>
    <rPh sb="0" eb="2">
      <t>チイキ</t>
    </rPh>
    <rPh sb="2" eb="4">
      <t>シンコウ</t>
    </rPh>
    <rPh sb="4" eb="6">
      <t>キキン</t>
    </rPh>
    <phoneticPr fontId="5"/>
  </si>
  <si>
    <t>地域福祉基金</t>
    <rPh sb="0" eb="6">
      <t>チイキフクシキキン</t>
    </rPh>
    <phoneticPr fontId="5"/>
  </si>
  <si>
    <t>森林経営管理基金</t>
    <rPh sb="0" eb="2">
      <t>シンリン</t>
    </rPh>
    <rPh sb="2" eb="4">
      <t>ケイエイ</t>
    </rPh>
    <rPh sb="4" eb="6">
      <t>カンリ</t>
    </rPh>
    <rPh sb="6" eb="8">
      <t>キキン</t>
    </rPh>
    <phoneticPr fontId="5"/>
  </si>
  <si>
    <t>学校施設整備基金</t>
    <rPh sb="0" eb="2">
      <t>ガッコウ</t>
    </rPh>
    <rPh sb="2" eb="4">
      <t>シセツ</t>
    </rPh>
    <rPh sb="4" eb="6">
      <t>セイビ</t>
    </rPh>
    <rPh sb="6" eb="8">
      <t>キキン</t>
    </rPh>
    <phoneticPr fontId="5"/>
  </si>
  <si>
    <t>まちづくり基金</t>
    <rPh sb="5" eb="7">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</si>
  <si>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</si>
  <si>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</si>
  <si>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</si>
  <si>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</si>
  <si>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</si>
  <si>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</si>
  <si>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</si>
  <si>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</si>
  <si>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</si>
  <si>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類似団体に比べて将来負担比率は高いものの、有形固定資産減価償却率は低くなっている。
　地方債の計画的な繰上償還や普通建設事業費等の抑制に努め将来負担比率の改善を図るとともに、公共施設等総合管理計画に基づき、全体の施設数の軽減等老朽化対策を図ることにより、有形固定資産減価償却費の削減に努める。</t>
    <phoneticPr fontId="5"/>
  </si>
  <si>
    <t>類似団体内平均値</t>
    <phoneticPr fontId="5"/>
  </si>
  <si>
    <t>有形固定資産減価償却率</t>
    <phoneticPr fontId="5"/>
  </si>
  <si>
    <t>　消防庁舎統合分署整備事業（249,900千円）や合川公民館建設事業（538,500千円）に伴う旧合併特例事業債の発行等があったものの、地方債現在高の減少に取り組んだことや充当可能財源が増加したことにより、将来負担比率及び実質公債費比率は減となった。
　今後も、阿仁地区義務教育学校改修工事事業や統合消防分署建設事業（継続事業）などの大型建設事業が予定されているため、地方債現在高の増加が想定されているが、減債基金の活用による計画的な繰上償還の実施や地方債を新規に発行する事業の取捨選択を慎重に行っていくこととしている。</t>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</si>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</sst>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0F72-41E0-A529-0FE0900A24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230138</c:v>
                </c:pt>
                <c:pt idx="1">
                  <c:v>99704</c:v>
                </c:pt>
                <c:pt idx="2">
                  <c:v>143714</c:v>
                </c:pt>
                <c:pt idx="3">
                  <c:v>141077</c:v>
                </c:pt>
                <c:pt idx="4">
                  <c:v>154247</c:v>
                </c:pt>
              </c:numCache>
            </c:numRef>
          </c:val>
          <c:smooth val="0"/>
          <c:extLst>
            <c:ext xmlns:c16="http://schemas.microsoft.com/office/drawing/2014/chart" uri="{C3380CC4-5D6E-409C-BE32-E72D297353CC}">
              <c16:uniqueId val="{00000001-0F72-41E0-A529-0FE0900A24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2.89</c:v>
                </c:pt>
                <c:pt idx="2">
                  <c:v>4.05</c:v>
                </c:pt>
                <c:pt idx="3">
                  <c:v>5.24</c:v>
                </c:pt>
                <c:pt idx="4">
                  <c:v>5.23</c:v>
                </c:pt>
              </c:numCache>
            </c:numRef>
          </c:val>
          <c:extLst>
            <c:ext xmlns:c16="http://schemas.microsoft.com/office/drawing/2014/chart" uri="{C3380CC4-5D6E-409C-BE32-E72D297353CC}">
              <c16:uniqueId val="{00000000-8D0B-4B51-9E9F-4F9B41D53D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46.89</c:v>
                </c:pt>
                <c:pt idx="1">
                  <c:v>43.41</c:v>
                </c:pt>
                <c:pt idx="2">
                  <c:v>39.130000000000003</c:v>
                </c:pt>
                <c:pt idx="3">
                  <c:v>36.54</c:v>
                </c:pt>
                <c:pt idx="4">
                  <c:v>43.38</c:v>
                </c:pt>
              </c:numCache>
            </c:numRef>
          </c:val>
          <c:extLst>
            <c:ext xmlns:c16="http://schemas.microsoft.com/office/drawing/2014/chart" uri="{C3380CC4-5D6E-409C-BE32-E72D297353CC}">
              <c16:uniqueId val="{00000001-8D0B-4B51-9E9F-4F9B41D53D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-3.96</c:v>
                </c:pt>
                <c:pt idx="2">
                  <c:v>-1.94</c:v>
                </c:pt>
                <c:pt idx="3">
                  <c:v>-1.06</c:v>
                </c:pt>
                <c:pt idx="4">
                  <c:v>8.25</c:v>
                </c:pt>
              </c:numCache>
            </c:numRef>
          </c:val>
          <c:smooth val="0"/>
          <c:extLst>
            <c:ext xmlns:c16="http://schemas.microsoft.com/office/drawing/2014/chart" uri="{C3380CC4-5D6E-409C-BE32-E72D297353CC}">
              <c16:uniqueId val="{00000002-8D0B-4B51-9E9F-4F9B41D53D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0.56000000000000005</c:v>
                </c:pt>
                <c:pt idx="2">
                  <c:v>#N/A</c:v>
                </c:pt>
                <c:pt idx="3">
                  <c:v>1.21</c:v>
                </c:pt>
                <c:pt idx="4">
                  <c:v>#N/A</c:v>
                </c:pt>
                <c:pt idx="5">
                  <c:v>0.37</c:v>
                </c:pt>
                <c:pt idx="6">
                  <c:v>#N/A</c:v>
                </c:pt>
                <c:pt idx="7">
                  <c:v>1.91</c:v>
                </c:pt>
                <c:pt idx="8">
                  <c:v>#N/A</c:v>
                </c:pt>
                <c:pt idx="9">
                  <c:v>0</c:v>
                </c:pt>
              </c:numCache>
            </c:numRef>
          </c:val>
          <c:extLst>
            <c:ext xmlns:c16="http://schemas.microsoft.com/office/drawing/2014/chart" uri="{C3380CC4-5D6E-409C-BE32-E72D297353CC}">
              <c16:uniqueId val="{00000000-AF89-4473-823B-858FD8BCE3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89-4473-823B-858FD8BCE348}"/>
            </c:ext>
          </c:extLst>
        </c:ser>
        <c:ser>
          <c:idx val="2"/>
          <c:order val="2"/>
          <c:tx>
            <c:strRef>
              <c:f>データシート!$A$29</c:f>
              <c:strCache>
                <c:ptCount val="1"/>
                <c:pt idx="0">
                  <c:v>北秋田市国民健康保険合川診療所特別会計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89-4473-823B-858FD8BCE348}"/>
            </c:ext>
          </c:extLst>
        </c:ser>
        <c:ser>
          <c:idx val="3"/>
          <c:order val="3"/>
          <c:tx>
            <c:strRef>
              <c:f>データシート!$A$30</c:f>
              <c:strCache>
                <c:ptCount val="1"/>
                <c:pt idx="0">
                  <c:v>北秋田市立米内沢診療所特別会計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89-4473-823B-858FD8BCE348}"/>
            </c:ext>
          </c:extLst>
        </c:ser>
        <c:ser>
          <c:idx val="4"/>
          <c:order val="4"/>
          <c:tx>
            <c:strRef>
              <c:f>データシート!$A$31</c:f>
              <c:strCache>
                <c:ptCount val="1"/>
                <c:pt idx="0">
                  <c:v>北秋田市立阿仁診療所特別会計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89-4473-823B-858FD8BCE348}"/>
            </c:ext>
          </c:extLst>
        </c:ser>
        <c:ser>
          <c:idx val="5"/>
          <c:order val="5"/>
          <c:tx>
            <c:strRef>
              <c:f>データシート!$A$32</c:f>
              <c:strCache>
                <c:ptCount val="1"/>
                <c:pt idx="0">
                  <c:v>北秋田市後期高齢者医療特別会計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F89-4473-823B-858FD8BCE348}"/>
            </c:ext>
          </c:extLst>
        </c:ser>
        <c:ser>
          <c:idx val="6"/>
          <c:order val="6"/>
          <c:tx>
            <c:strRef>
              <c:f>データシート!$A$33</c:f>
              <c:strCache>
                <c:ptCount val="1"/>
                <c:pt idx="0">
                  <c:v>北秋田市国民健康保険特別会計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0.28999999999999998</c:v>
                </c:pt>
                <c:pt idx="4">
                  <c:v>#N/A</c:v>
                </c:pt>
                <c:pt idx="5">
                  <c:v>0.06</c:v>
                </c:pt>
                <c:pt idx="6">
                  <c:v>#N/A</c:v>
                </c:pt>
                <c:pt idx="7">
                  <c:v>0.4</c:v>
                </c:pt>
                <c:pt idx="8">
                  <c:v>#N/A</c:v>
                </c:pt>
                <c:pt idx="9">
                  <c:v>0.27</c:v>
                </c:pt>
              </c:numCache>
            </c:numRef>
          </c:val>
          <c:extLst>
            <c:ext xmlns:c16="http://schemas.microsoft.com/office/drawing/2014/chart" uri="{C3380CC4-5D6E-409C-BE32-E72D297353CC}">
              <c16:uniqueId val="{00000006-AF89-4473-823B-858FD8BCE348}"/>
            </c:ext>
          </c:extLst>
        </c:ser>
        <c:ser>
          <c:idx val="7"/>
          <c:order val="7"/>
          <c:tx>
            <c:strRef>
              <c:f>データシート!$A$34</c:f>
              <c:strCache>
                <c:ptCount val="1"/>
                <c:pt idx="0">
                  <c:v>北秋田市介護保険特別会計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2.17</c:v>
                </c:pt>
                <c:pt idx="2">
                  <c:v>#N/A</c:v>
                </c:pt>
                <c:pt idx="3">
                  <c:v>1.71</c:v>
                </c:pt>
                <c:pt idx="4">
                  <c:v>#N/A</c:v>
                </c:pt>
                <c:pt idx="5">
                  <c:v>0.94</c:v>
                </c:pt>
                <c:pt idx="6">
                  <c:v>#N/A</c:v>
                </c:pt>
                <c:pt idx="7">
                  <c:v>0.57999999999999996</c:v>
                </c:pt>
                <c:pt idx="8">
                  <c:v>#N/A</c:v>
                </c:pt>
                <c:pt idx="9">
                  <c:v>1.57</c:v>
                </c:pt>
              </c:numCache>
            </c:numRef>
          </c:val>
          <c:extLst>
            <c:ext xmlns:c16="http://schemas.microsoft.com/office/drawing/2014/chart" uri="{C3380CC4-5D6E-409C-BE32-E72D297353CC}">
              <c16:uniqueId val="{00000007-AF89-4473-823B-858FD8BCE3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c:v>
                </c:pt>
                <c:pt idx="2">
                  <c:v>#N/A</c:v>
                </c:pt>
                <c:pt idx="3">
                  <c:v>2.89</c:v>
                </c:pt>
                <c:pt idx="4">
                  <c:v>#N/A</c:v>
                </c:pt>
                <c:pt idx="5">
                  <c:v>4.05</c:v>
                </c:pt>
                <c:pt idx="6">
                  <c:v>#N/A</c:v>
                </c:pt>
                <c:pt idx="7">
                  <c:v>5.24</c:v>
                </c:pt>
                <c:pt idx="8">
                  <c:v>#N/A</c:v>
                </c:pt>
                <c:pt idx="9">
                  <c:v>5.23</c:v>
                </c:pt>
              </c:numCache>
            </c:numRef>
          </c:val>
          <c:extLst>
            <c:ext xmlns:c16="http://schemas.microsoft.com/office/drawing/2014/chart" uri="{C3380CC4-5D6E-409C-BE32-E72D297353CC}">
              <c16:uniqueId val="{00000008-AF89-4473-823B-858FD8BCE348}"/>
            </c:ext>
          </c:extLst>
        </c:ser>
        <c:ser>
          <c:idx val="9"/>
          <c:order val="9"/>
          <c:tx>
            <c:strRef>
              <c:f>データシート!$A$36</c:f>
              <c:strCache>
                <c:ptCount val="1"/>
                <c:pt idx="0">
                  <c:v>北秋田市水道事業会計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2.88</c:v>
                </c:pt>
                <c:pt idx="2">
                  <c:v>#N/A</c:v>
                </c:pt>
                <c:pt idx="3">
                  <c:v>9.67</c:v>
                </c:pt>
                <c:pt idx="4">
                  <c:v>#N/A</c:v>
                </c:pt>
                <c:pt idx="5">
                  <c:v>11.46</c:v>
                </c:pt>
                <c:pt idx="6">
                  <c:v>#N/A</c:v>
                </c:pt>
                <c:pt idx="7">
                  <c:v>13.12</c:v>
                </c:pt>
                <c:pt idx="8">
                  <c:v>#N/A</c:v>
                </c:pt>
                <c:pt idx="9">
                  <c:v>13.43</c:v>
                </c:pt>
              </c:numCache>
            </c:numRef>
          </c:val>
          <c:extLst>
            <c:ext xmlns:c16="http://schemas.microsoft.com/office/drawing/2014/chart" uri="{C3380CC4-5D6E-409C-BE32-E72D297353CC}">
              <c16:uniqueId val="{00000009-AF89-4473-823B-858FD8BCE3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2594</c:v>
                </c:pt>
                <c:pt idx="5">
                  <c:v>2675</c:v>
                </c:pt>
                <c:pt idx="8">
                  <c:v>2591</c:v>
                </c:pt>
                <c:pt idx="11">
                  <c:v>2515</c:v>
                </c:pt>
                <c:pt idx="14">
                  <c:v>2527</c:v>
                </c:pt>
              </c:numCache>
            </c:numRef>
          </c:val>
          <c:extLst>
            <c:ext xmlns:c16="http://schemas.microsoft.com/office/drawing/2014/chart" uri="{C3380CC4-5D6E-409C-BE32-E72D297353CC}">
              <c16:uniqueId val="{00000000-C06D-4EEB-A677-E91ED37544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6D-4EEB-A677-E91ED37544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6D-4EEB-A677-E91ED37544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3-C06D-4EEB-A677-E91ED37544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1303</c:v>
                </c:pt>
                <c:pt idx="3">
                  <c:v>1167</c:v>
                </c:pt>
                <c:pt idx="6">
                  <c:v>1133</c:v>
                </c:pt>
                <c:pt idx="9">
                  <c:v>1009</c:v>
                </c:pt>
                <c:pt idx="12">
                  <c:v>927</c:v>
                </c:pt>
              </c:numCache>
            </c:numRef>
          </c:val>
          <c:extLst>
            <c:ext xmlns:c16="http://schemas.microsoft.com/office/drawing/2014/chart" uri="{C3380CC4-5D6E-409C-BE32-E72D297353CC}">
              <c16:uniqueId val="{00000004-C06D-4EEB-A677-E91ED37544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D-4EEB-A677-E91ED37544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6D-4EEB-A677-E91ED37544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2671</c:v>
                </c:pt>
                <c:pt idx="3">
                  <c:v>2706</c:v>
                </c:pt>
                <c:pt idx="6">
                  <c:v>2570</c:v>
                </c:pt>
                <c:pt idx="9">
                  <c:v>2562</c:v>
                </c:pt>
                <c:pt idx="12">
                  <c:v>2574</c:v>
                </c:pt>
              </c:numCache>
            </c:numRef>
          </c:val>
          <c:extLst>
            <c:ext xmlns:c16="http://schemas.microsoft.com/office/drawing/2014/chart" uri="{C3380CC4-5D6E-409C-BE32-E72D297353CC}">
              <c16:uniqueId val="{00000007-C06D-4EEB-A677-E91ED37544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1384</c:v>
                </c:pt>
                <c:pt idx="2">
                  <c:v>#N/A</c:v>
                </c:pt>
                <c:pt idx="3">
                  <c:v>#N/A</c:v>
                </c:pt>
                <c:pt idx="4">
                  <c:v>1202</c:v>
                </c:pt>
                <c:pt idx="5">
                  <c:v>#N/A</c:v>
                </c:pt>
                <c:pt idx="6">
                  <c:v>#N/A</c:v>
                </c:pt>
                <c:pt idx="7">
                  <c:v>1112</c:v>
                </c:pt>
                <c:pt idx="8">
                  <c:v>#N/A</c:v>
                </c:pt>
                <c:pt idx="9">
                  <c:v>#N/A</c:v>
                </c:pt>
                <c:pt idx="10">
                  <c:v>1056</c:v>
                </c:pt>
                <c:pt idx="11">
                  <c:v>#N/A</c:v>
                </c:pt>
                <c:pt idx="12">
                  <c:v>#N/A</c:v>
                </c:pt>
                <c:pt idx="13">
                  <c:v>974</c:v>
                </c:pt>
                <c:pt idx="14">
                  <c:v>#N/A</c:v>
                </c:pt>
              </c:numCache>
            </c:numRef>
          </c:val>
          <c:smooth val="0"/>
          <c:extLst>
            <c:ext xmlns:c16="http://schemas.microsoft.com/office/drawing/2014/chart" uri="{C3380CC4-5D6E-409C-BE32-E72D297353CC}">
              <c16:uniqueId val="{00000008-C06D-4EEB-A677-E91ED37544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28631</c:v>
                </c:pt>
                <c:pt idx="5">
                  <c:v>28136</c:v>
                </c:pt>
                <c:pt idx="8">
                  <c:v>27950</c:v>
                </c:pt>
                <c:pt idx="11">
                  <c:v>27385</c:v>
                </c:pt>
                <c:pt idx="14">
                  <c:v>27143</c:v>
                </c:pt>
              </c:numCache>
            </c:numRef>
          </c:val>
          <c:extLst>
            <c:ext xmlns:c16="http://schemas.microsoft.com/office/drawing/2014/chart" uri="{C3380CC4-5D6E-409C-BE32-E72D297353CC}">
              <c16:uniqueId val="{00000000-D8EB-4CCC-AFFA-340DE93E2C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1263</c:v>
                </c:pt>
                <c:pt idx="5">
                  <c:v>1199</c:v>
                </c:pt>
                <c:pt idx="8">
                  <c:v>1158</c:v>
                </c:pt>
                <c:pt idx="11">
                  <c:v>1162</c:v>
                </c:pt>
                <c:pt idx="14">
                  <c:v>1125</c:v>
                </c:pt>
              </c:numCache>
            </c:numRef>
          </c:val>
          <c:extLst>
            <c:ext xmlns:c16="http://schemas.microsoft.com/office/drawing/2014/chart" uri="{C3380CC4-5D6E-409C-BE32-E72D297353CC}">
              <c16:uniqueId val="{00000001-D8EB-4CCC-AFFA-340DE93E2C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10192</c:v>
                </c:pt>
                <c:pt idx="5">
                  <c:v>9834</c:v>
                </c:pt>
                <c:pt idx="8">
                  <c:v>8857</c:v>
                </c:pt>
                <c:pt idx="11">
                  <c:v>8630</c:v>
                </c:pt>
                <c:pt idx="14">
                  <c:v>10033</c:v>
                </c:pt>
              </c:numCache>
            </c:numRef>
          </c:val>
          <c:extLst>
            <c:ext xmlns:c16="http://schemas.microsoft.com/office/drawing/2014/chart" uri="{C3380CC4-5D6E-409C-BE32-E72D297353CC}">
              <c16:uniqueId val="{00000002-D8EB-4CCC-AFFA-340DE93E2C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EB-4CCC-AFFA-340DE93E2C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EB-4CCC-AFFA-340DE93E2C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50</c:v>
                </c:pt>
                <c:pt idx="3">
                  <c:v>47</c:v>
                </c:pt>
                <c:pt idx="6">
                  <c:v>43</c:v>
                </c:pt>
                <c:pt idx="9">
                  <c:v>39</c:v>
                </c:pt>
                <c:pt idx="12">
                  <c:v>36</c:v>
                </c:pt>
              </c:numCache>
            </c:numRef>
          </c:val>
          <c:extLst>
            <c:ext xmlns:c16="http://schemas.microsoft.com/office/drawing/2014/chart" uri="{C3380CC4-5D6E-409C-BE32-E72D297353CC}">
              <c16:uniqueId val="{00000005-D8EB-4CCC-AFFA-340DE93E2C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2973</c:v>
                </c:pt>
                <c:pt idx="3">
                  <c:v>2617</c:v>
                </c:pt>
                <c:pt idx="6">
                  <c:v>2671</c:v>
                </c:pt>
                <c:pt idx="9">
                  <c:v>2340</c:v>
                </c:pt>
                <c:pt idx="12">
                  <c:v>2222</c:v>
                </c:pt>
              </c:numCache>
            </c:numRef>
          </c:val>
          <c:extLst>
            <c:ext xmlns:c16="http://schemas.microsoft.com/office/drawing/2014/chart" uri="{C3380CC4-5D6E-409C-BE32-E72D297353CC}">
              <c16:uniqueId val="{00000006-D8EB-4CCC-AFFA-340DE93E2C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7-D8EB-4CCC-AFFA-340DE93E2C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17841</c:v>
                </c:pt>
                <c:pt idx="3">
                  <c:v>17278</c:v>
                </c:pt>
                <c:pt idx="6">
                  <c:v>17150</c:v>
                </c:pt>
                <c:pt idx="9">
                  <c:v>16630</c:v>
                </c:pt>
                <c:pt idx="12">
                  <c:v>16012</c:v>
                </c:pt>
              </c:numCache>
            </c:numRef>
          </c:val>
          <c:extLst>
            <c:ext xmlns:c16="http://schemas.microsoft.com/office/drawing/2014/chart" uri="{C3380CC4-5D6E-409C-BE32-E72D297353CC}">
              <c16:uniqueId val="{00000008-D8EB-4CCC-AFFA-340DE93E2C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EB-4CCC-AFFA-340DE93E2C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26329</c:v>
                </c:pt>
                <c:pt idx="3">
                  <c:v>25806</c:v>
                </c:pt>
                <c:pt idx="6">
                  <c:v>26347</c:v>
                </c:pt>
                <c:pt idx="9">
                  <c:v>26207</c:v>
                </c:pt>
                <c:pt idx="12">
                  <c:v>26075</c:v>
                </c:pt>
              </c:numCache>
            </c:numRef>
          </c:val>
          <c:extLst>
            <c:ext xmlns:c16="http://schemas.microsoft.com/office/drawing/2014/chart" uri="{C3380CC4-5D6E-409C-BE32-E72D297353CC}">
              <c16:uniqueId val="{0000000A-D8EB-4CCC-AFFA-340DE93E2C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7110</c:v>
                </c:pt>
                <c:pt idx="2">
                  <c:v>#N/A</c:v>
                </c:pt>
                <c:pt idx="3">
                  <c:v>#N/A</c:v>
                </c:pt>
                <c:pt idx="4">
                  <c:v>6579</c:v>
                </c:pt>
                <c:pt idx="5">
                  <c:v>#N/A</c:v>
                </c:pt>
                <c:pt idx="6">
                  <c:v>#N/A</c:v>
                </c:pt>
                <c:pt idx="7">
                  <c:v>8247</c:v>
                </c:pt>
                <c:pt idx="8">
                  <c:v>#N/A</c:v>
                </c:pt>
                <c:pt idx="9">
                  <c:v>#N/A</c:v>
                </c:pt>
                <c:pt idx="10">
                  <c:v>8040</c:v>
                </c:pt>
                <c:pt idx="11">
                  <c:v>#N/A</c:v>
                </c:pt>
                <c:pt idx="12">
                  <c:v>#N/A</c:v>
                </c:pt>
                <c:pt idx="13">
                  <c:v>6044</c:v>
                </c:pt>
                <c:pt idx="14">
                  <c:v>#N/A</c:v>
                </c:pt>
              </c:numCache>
            </c:numRef>
          </c:val>
          <c:smooth val="0"/>
          <c:extLst>
            <c:ext xmlns:c16="http://schemas.microsoft.com/office/drawing/2014/chart" uri="{C3380CC4-5D6E-409C-BE32-E72D297353CC}">
              <c16:uniqueId val="{0000000B-D8EB-4CCC-AFFA-340DE93E2C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5311</c:v>
                </c:pt>
                <c:pt idx="1">
                  <c:v>4976</c:v>
                </c:pt>
                <c:pt idx="2">
                  <c:v>6105</c:v>
                </c:pt>
              </c:numCache>
            </c:numRef>
          </c:val>
          <c:extLst>
            <c:ext xmlns:c16="http://schemas.microsoft.com/office/drawing/2014/chart" uri="{C3380CC4-5D6E-409C-BE32-E72D297353CC}">
              <c16:uniqueId val="{00000000-0691-4211-99E9-5FA8CFEA62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1546</c:v>
                </c:pt>
                <c:pt idx="1">
                  <c:v>1500</c:v>
                </c:pt>
                <c:pt idx="2">
                  <c:v>1813</c:v>
                </c:pt>
              </c:numCache>
            </c:numRef>
          </c:val>
          <c:extLst>
            <c:ext xmlns:c16="http://schemas.microsoft.com/office/drawing/2014/chart" uri="{C3380CC4-5D6E-409C-BE32-E72D297353CC}">
              <c16:uniqueId val="{00000001-0691-4211-99E9-5FA8CFEA62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3174</c:v>
                </c:pt>
                <c:pt idx="1">
                  <c:v>3396</c:v>
                </c:pt>
                <c:pt idx="2">
                  <c:v>3304</c:v>
                </c:pt>
              </c:numCache>
            </c:numRef>
          </c:val>
          <c:extLst>
            <c:ext xmlns:c16="http://schemas.microsoft.com/office/drawing/2014/chart" uri="{C3380CC4-5D6E-409C-BE32-E72D297353CC}">
              <c16:uniqueId val="{00000002-0691-4211-99E9-5FA8CFEA62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{ED1EF50F-2798-4CB8-BBE6-EC5A64750C31}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8C-428B-BDE2-95E9826BF1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{C42ECE38-9997-481C-9CC4-9CA954D23BDA}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8C-428B-BDE2-95E9826BF1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{2AF9612B-CE45-4409-B4AC-1BAB19024B51}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8C-428B-BDE2-95E9826BF1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{CAD48A5F-4E8D-4719-8A59-2551E0399FA7}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8C-428B-BDE2-95E9826BF1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{0CFD93E8-FBEE-4592-81D8-C022138B8797}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8C-428B-BDE2-95E9826BF12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{F1B8359A-DFD5-49D2-8AE3-E36E414375DE}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8C-428B-BDE2-95E9826BF12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{4F0536F2-AF1B-4181-81E1-88FEFA441253}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8C-428B-BDE2-95E9826BF12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{AA61DAE4-95E1-4D3A-8B1B-896D0B5B3002}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8C-428B-BDE2-95E9826BF12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{3DCB6CA7-40CF-4142-9376-E43455CCF99A}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8C-428B-BDE2-95E9826BF1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33.700000000000003</c:v>
                </c:pt>
              </c:numCache>
            </c:numRef>
          </c:xVal>
          <c:yVal>
            <c:numRef>
              <c:f>公会計指標分析・財政指標組合せ分析表!$BP$51:$DC$51</c:f>
              <c:numCache>
                <c:formatCode>#,##0.0;"▲ "#,##0.0</c:formatCode>
                <c:ptCount val="40"/>
                <c:pt idx="24">
                  <c:v>71.5</c:v>
                </c:pt>
              </c:numCache>
            </c:numRef>
          </c:yVal>
          <c:smooth val="0"/>
          <c:extLst>
            <c:ext xmlns:c16="http://schemas.microsoft.com/office/drawing/2014/chart" uri="{C3380CC4-5D6E-409C-BE32-E72D297353CC}">
              <c16:uniqueId val="{00000009-FE8C-428B-BDE2-95E9826BF1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{9031F09C-2D74-4F3B-80F9-9075CCA475B5}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8C-428B-BDE2-95E9826BF1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{B4372572-2C72-4BED-B677-2BAB0CFAD491}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8C-428B-BDE2-95E9826BF1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{24C67527-66DF-4CBE-9855-D2BF48F97AD1}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8C-428B-BDE2-95E9826BF1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{F69591C9-FE4C-42D8-87A4-1504A05500C1}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8C-428B-BDE2-95E9826BF1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{40BF6E7F-E16E-4489-8BCF-B4B89A9AAFCF}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8C-428B-BDE2-95E9826BF12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{5062A322-7C9E-4662-98F2-33DC19DB812F}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8C-428B-BDE2-95E9826BF12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{2A53382C-AA3B-4352-BB60-C9D359DF3815}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8C-428B-BDE2-95E9826BF12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{4693AF46-3D1A-4F69-B503-D636E6F75908}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8C-428B-BDE2-95E9826BF12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{54194AE7-0A55-4211-847A-565DE926F780}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8C-428B-BDE2-95E9826BF1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61.7</c:v>
                </c:pt>
              </c:numCache>
            </c:numRef>
          </c:xVal>
          <c:yVal>
            <c:numRef>
              <c:f>公会計指標分析・財政指標組合せ分析表!$BP$55:$DC$55</c:f>
              <c:numCache>
                <c:formatCode>#,##0.0;"▲ "#,##0.0</c:formatCode>
                <c:ptCount val="40"/>
                <c:pt idx="24">
                  <c:v>41.5</c:v>
                </c:pt>
              </c:numCache>
            </c:numRef>
          </c:yVal>
          <c:smooth val="0"/>
          <c:extLst>
            <c:ext xmlns:c16="http://schemas.microsoft.com/office/drawing/2014/chart" uri="{C3380CC4-5D6E-409C-BE32-E72D297353CC}">
              <c16:uniqueId val="{00000013-FE8C-428B-BDE2-95E9826BF121}"/>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{A84B3B91-70AC-4B00-A5A2-F63917531B67}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AC8-475E-9EB4-DE3D37B55C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{30D37517-05E0-4C38-832C-29E93CAC6C06}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C8-475E-9EB4-DE3D37B55C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{6EA49019-EFFA-4208-810C-CD6D4A08697B}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C8-475E-9EB4-DE3D37B55C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{0751A082-084B-40C3-97D6-9327E15C68EF}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C8-475E-9EB4-DE3D37B55C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{C4FD44F9-63A2-4178-A949-C1CC31A520C4}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C8-475E-9EB4-DE3D37B55C1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{48E33CDE-9016-492B-BCFC-3A9D221A0B21}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AC8-475E-9EB4-DE3D37B55C1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{22EBA610-E8C7-4FF6-988C-A18E13AA8592}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AC8-475E-9EB4-DE3D37B55C1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{DD1A2FCD-916C-42D2-AB40-7DFDCA9901DB}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AC8-475E-9EB4-DE3D37B55C1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{2915B189-149F-4D3A-8EF0-F8577B241C25}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AC8-475E-9EB4-DE3D37B55C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10.9</c:v>
                </c:pt>
                <c:pt idx="16">
                  <c:v>10.9</c:v>
                </c:pt>
                <c:pt idx="24">
                  <c:v>10</c:v>
                </c:pt>
                <c:pt idx="32">
                  <c:v>9.1999999999999993</c:v>
                </c:pt>
              </c:numCache>
            </c:numRef>
          </c:xVal>
          <c:yVal>
            <c:numRef>
              <c:f>公会計指標分析・財政指標組合せ分析表!$BP$73:$DC$73</c:f>
              <c:numCache>
                <c:formatCode>#,##0.0;"▲ "#,##0.0</c:formatCode>
                <c:ptCount val="40"/>
                <c:pt idx="0">
                  <c:v>61.6</c:v>
                </c:pt>
                <c:pt idx="8">
                  <c:v>58.5</c:v>
                </c:pt>
                <c:pt idx="16">
                  <c:v>74.2</c:v>
                </c:pt>
                <c:pt idx="24">
                  <c:v>71.5</c:v>
                </c:pt>
                <c:pt idx="32">
                  <c:v>51.7</c:v>
                </c:pt>
              </c:numCache>
            </c:numRef>
          </c:yVal>
          <c:smooth val="0"/>
          <c:extLst>
            <c:ext xmlns:c16="http://schemas.microsoft.com/office/drawing/2014/chart" uri="{C3380CC4-5D6E-409C-BE32-E72D297353CC}">
              <c16:uniqueId val="{00000009-BAC8-475E-9EB4-DE3D37B55C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{18242DD0-95E3-4A48-BD29-9CC49F4CF763}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AC8-475E-9EB4-DE3D37B55C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{5C44344A-2BA7-45EF-9A59-051A37949E11}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C8-475E-9EB4-DE3D37B55C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{0589C16D-106E-4E84-97CD-2725F15E9400}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C8-475E-9EB4-DE3D37B55C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{55B96DFA-CE92-48FE-90E5-8B3AB15D66C9}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C8-475E-9EB4-DE3D37B55C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{193E7417-DCF1-4E58-85A7-8E419042DD48}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C8-475E-9EB4-DE3D37B55C1F}"/>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{EE5487BD-0240-4E88-9450-CF3DFAB82B40}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AC8-475E-9EB4-DE3D37B55C1F}"/>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{DEDDE693-5674-442F-BEC4-72C645A966D7}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AC8-475E-9EB4-DE3D37B55C1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{9306122A-D2E6-401C-A33C-8FC6247A2B92}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AC8-475E-9EB4-DE3D37B55C1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{CA4FDA96-F2F8-4E4D-8EE6-3B097C6ABC1B}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AC8-475E-9EB4-DE3D37B55C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AC8-475E-9EB4-DE3D37B55C1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過去の高金利地方債の償還終了及び低金利への利率見直し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を行っているものの、新規事業の借入増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により元利償還金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は微増となっている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。今後も、地方債発行の抑制や繰上償還の実施により、公債費負担の軽減を図る。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統合簡易水道施設建設事業が平成２９年度で終了したことから、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緩やかに減少してい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設備投資が見込まれていることから、料金体系の見直しなどにより、繰入金の抑制に努める。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統合消防分署建設事業や阿仁地区義務教育学校（仮称）改修事業に係る地方債発行により元利償還金の増加が予想されるが、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事業実施年度の平準化などにより、地方債償還額の抑制を図る。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2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rgbClr val="00206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本市では、満期一括償還の地方債を発行していないため、減債基金残高と減債基金積立相当額に該当する数値はありません。</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○一般会計等に係る地方債残高</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前年度よりも</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１３２</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百万円減少したが、今後も統合消防分署建設事業や</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阿仁地区義務教育学校（仮称）改修事業</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の実施などによる地方債発行が見込まれている。地方債発行額と償還元金のバランスに配慮すること、利率の高い地方債の繰</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償還などによって将来負担の軽減を図る。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前年度よりも</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６１８</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百万円減少している。統合簡易水道事業から上水道事業への移行も完了したことから、今後も減少傾向で推移するものと思われる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が、下水道事業の設備投資が見込まれていることから、料金体系の見直しなどにより、繰入金の抑制に努める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平成２８年度より財源不足を補填するため</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減少に転じ</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ていたが、コロナ対応地方創生臨時交付金や新型コロナウイルス感染症対策地方税減収補填特別交付金及び地方消費税交付金などにより、一般財源の不足が発生せずに増加となった。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今後も人口減少に伴う税収や普通交付税等の減</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、大型事業による公債費の増</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る財源の不足</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が予想されることから、基金残高は減少すると見込まれる。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分子を構成する地方債残高は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減少傾向であるが</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上記大型事業</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などにより現在</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より増加することが想定される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。また、普通交付税の減少による財源補填のために基金残高も減少することが見込まれる。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このことから、将来負担比率が上昇する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と推測されるが</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、利率の高い地方債の繰上償還の実施や地方債の発行額抑制により、比率の適正化を図る。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秋田県北秋田市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コロナ対応地方創生臨時交付金や新型コロナウイルス感染症対策地方税減収補填特別交付金及び地方消費税交付金などを活用した事業執行により、一般財源の不足が発生しなかったことから、財政調整基金に１，１２９百万円を積み立てたほか、森林経営管理基金にも６８百万円を積み増した、一方、令和２年度に新設された米代流域衛生センター解体撤去事業基金は、米代流域衛生センター解体撤去事業実施に伴い全額取り崩し（基金廃止）となり１７４百万円の減となった。それ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基金全体として１，３５０百万円の増となった。</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今後も歳入の減少が見込まれるが、費用対効果の低い事業の見直しや北秋田市公共施設等総合管理計画に基づく施設の維持管理費の削減により、歳入歳出の均衡を図り、基金残高の減少を抑制していく。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個性豊かな地域づくりの推進並びに市民の一体感の醸成及び連携強化に資する事務事業費に充てる。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・地域福祉基金：市民の保健福祉の増進と向上を図り、地域福祉の充実に資する事業に充てる。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・米代流域衛生センター解体撤去事業基金：米代流域衛生センターの解体撤去に要する経費に充てる。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・学校施設整備基金：市立学校の施設費及びその他の経費に充てる。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・森林経営管理基金：森林整備及びその促進に必要な事業に充てる。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森林経営管理基金は令和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年度で支出しきれない森林環境譲与税を積み増したことから、令和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１５８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一部事務組合解散に伴い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令和２年度に新設された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米代流域衛生センター解体撤去事業基金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米代流域衛生センター解体撤去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事業実施に伴い全額取り崩し（基金廃止）となり１７４百万円の減となった。その他の基金は利子分の積み立てとなっている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サポートハウス新築工事や障がい児・者生活支援拠点整備工事への取り崩しを予定している。また、森林経営管理基金は、森林経営管理事業や木材利用・普及啓発事業などへの活用を行うことで適正な運用を図っ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将来負担に備えるため現在の基金残高を維持していく。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対応地方創生臨時交付金３４５百万円や新型コロナウイルス感染症対策地方税減収補填特別交付金３９百万円、地方消費税交付金５５百万円の増などを活用した事業執行を行えたことから一般財源の不足は発生せ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り１，１２９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６，１０５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今期は、上記のように臨時的な歳入増があったことによる基金残高の増となったが、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今後も市税、地方交付税等の減収が見込まれ、不足財源補てんのため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残高は減少すると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想定される。また、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大規模災害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に対応する緊急の財政出動を想定した場合には、一定程度の基金保有が必要である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事業の見直しや北秋田市職員定員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管理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計画や北秋田市公共施設等総合管理計画に基づいた支出の削減を図り、基金財高の減少を抑制していく。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普通交付税の追加交付分３１１百万円を臨時財政対策債の償還分として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ことにより、令和３年度残高は令和２年度より３１３百万円増の１，８１３百万円となった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統合消防分署建設事業や阿仁地区義務教育学校改修事業などに伴い、地方債発行額の増加が見込まれるが、繰上償還などにより地方債残高の抑制を図るため減債基金の活用は必須であると考えられることから、取り崩しと積み立てのバランスを取りながら基金の運用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令和２年度において、有形固定資産減価償却率は、類似団体平均を下回っている。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市町村合併前に建設された施設の老朽化により修繕費が嵩み、建替等による更新も必要となってくることから、施設の更新にあっては、公共施設等総合管理計画に基づき慎重な取捨選択による老朽化対策の取組み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107844</xdr:rowOff>
    </xdr:from>
    <xdr:to>
      <xdr:col>19</xdr:col>
      <xdr:colOff>187325</xdr:colOff>
      <xdr:row>28</xdr:row>
      <xdr:rowOff>37994</xdr:rowOff>
    </xdr:to>
    <xdr:sp macro="" textlink="">
      <xdr:nvSpPr>
        <xdr:cNvPr id="81" name="楕円 80"/>
        <xdr:cNvSpPr/>
      </xdr:nvSpPr>
      <xdr:spPr>
        <a:xfrm>
          <a:off x="4000500" y="55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18538</xdr:rowOff>
    </xdr:from>
    <xdr:ext cx="405111" cy="259045"/>
    <xdr:sp macro="" textlink="">
      <xdr:nvSpPr>
        <xdr:cNvPr id="82"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83"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84"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85"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54521</xdr:rowOff>
    </xdr:from>
    <xdr:ext cx="405111" cy="259045"/>
    <xdr:sp macro="" textlink="">
      <xdr:nvSpPr>
        <xdr:cNvPr id="86" name="n_1mainValue有形固定資産減価償却率"/>
        <xdr:cNvSpPr txBox="1"/>
      </xdr:nvSpPr>
      <xdr:spPr>
        <a:xfrm>
          <a:off x="3836044" y="528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債務償還比率は、類似団体と比較して高くなっているが、前年度と比較して</a:t>
          </a:r>
          <a:r>
            <a:rPr kumimoji="1" lang="en-US" altLang="ja-JP" sz="1100" baseline="0">
              <a:latin typeface="ＭＳ Ｐゴシック" panose="020B0600070205080204" pitchFamily="50" charset="-128"/>
              <a:ea typeface="ＭＳ Ｐゴシック" panose="020B0600070205080204" pitchFamily="50" charset="-128"/>
            </a:rPr>
            <a:t>90</a:t>
          </a:r>
          <a:r>
            <a:rPr kumimoji="1" lang="ja-JP" altLang="en-US" sz="1100" baseline="0">
              <a:latin typeface="ＭＳ Ｐゴシック" panose="020B0600070205080204" pitchFamily="50" charset="-128"/>
              <a:ea typeface="ＭＳ Ｐゴシック" panose="020B0600070205080204" pitchFamily="50" charset="-128"/>
            </a:rPr>
            <a:t>ポイント減となった。これは令和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年度で終了した教育施設建設事業関係の地方債発行が終了し、将来負担額が減少傾向になったことが要因である。</a:t>
          </a:r>
        </a:p>
        <a:p>
          <a:r>
            <a:rPr kumimoji="1" lang="ja-JP" altLang="en-US" sz="1100" baseline="0">
              <a:latin typeface="ＭＳ Ｐゴシック" panose="020B0600070205080204" pitchFamily="50" charset="-128"/>
              <a:ea typeface="ＭＳ Ｐゴシック" panose="020B0600070205080204" pitchFamily="50" charset="-128"/>
            </a:rPr>
            <a:t>　引き続き、利率の高い地方債の把握を行い計画的な繰上償還に向けて減債基金へ積立することにより、全体の債務の縮小を図る。さらに、地方債を新規に発行する事業は慎重に取捨選択し、適正に地方債を活用す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17" name="直線コネクタ 116"/>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18"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19" name="直線コネクタ 118"/>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20"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21" name="直線コネクタ 120"/>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22"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23" name="フローチャート: 判断 122"/>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24" name="フローチャート: 判断 123"/>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25" name="フローチャート: 判断 124"/>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26" name="フローチャート: 判断 125"/>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27" name="フローチャート: 判断 126"/>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17744</xdr:rowOff>
    </xdr:from>
    <xdr:to>
      <xdr:col>76</xdr:col>
      <xdr:colOff>73025</xdr:colOff>
      <xdr:row>33</xdr:row>
      <xdr:rowOff>119344</xdr:rowOff>
    </xdr:to>
    <xdr:sp macro="" textlink="">
      <xdr:nvSpPr>
        <xdr:cNvPr id="133" name="楕円 132"/>
        <xdr:cNvSpPr/>
      </xdr:nvSpPr>
      <xdr:spPr>
        <a:xfrm>
          <a:off x="14744700" y="64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167621</xdr:rowOff>
    </xdr:from>
    <xdr:ext cx="469744" cy="259045"/>
    <xdr:sp macro="" textlink="">
      <xdr:nvSpPr>
        <xdr:cNvPr id="134" name="債務償還比率該当値テキスト"/>
        <xdr:cNvSpPr txBox="1"/>
      </xdr:nvSpPr>
      <xdr:spPr>
        <a:xfrm>
          <a:off x="14846300" y="642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156537</xdr:rowOff>
    </xdr:from>
    <xdr:to>
      <xdr:col>72</xdr:col>
      <xdr:colOff>123825</xdr:colOff>
      <xdr:row>34</xdr:row>
      <xdr:rowOff>86687</xdr:rowOff>
    </xdr:to>
    <xdr:sp macro="" textlink="">
      <xdr:nvSpPr>
        <xdr:cNvPr id="135" name="楕円 134"/>
        <xdr:cNvSpPr/>
      </xdr:nvSpPr>
      <xdr:spPr>
        <a:xfrm>
          <a:off x="14033500" y="65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68544</xdr:rowOff>
    </xdr:from>
    <xdr:to>
      <xdr:col>76</xdr:col>
      <xdr:colOff>22225</xdr:colOff>
      <xdr:row>34</xdr:row>
      <xdr:rowOff>35887</xdr:rowOff>
    </xdr:to>
    <xdr:cxnSp macro="">
      <xdr:nvCxnSpPr>
        <xdr:cNvPr id="136" name="直線コネクタ 135"/>
        <xdr:cNvCxnSpPr/>
      </xdr:nvCxnSpPr>
      <xdr:spPr>
        <a:xfrm flipV="1">
          <a:off x="14084300" y="6497919"/>
          <a:ext cx="711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12382</xdr:rowOff>
    </xdr:from>
    <xdr:to>
      <xdr:col>68</xdr:col>
      <xdr:colOff>123825</xdr:colOff>
      <xdr:row>34</xdr:row>
      <xdr:rowOff>113982</xdr:rowOff>
    </xdr:to>
    <xdr:sp macro="" textlink="">
      <xdr:nvSpPr>
        <xdr:cNvPr id="137" name="楕円 136"/>
        <xdr:cNvSpPr/>
      </xdr:nvSpPr>
      <xdr:spPr>
        <a:xfrm>
          <a:off x="13271500" y="66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35887</xdr:rowOff>
    </xdr:from>
    <xdr:to>
      <xdr:col>72</xdr:col>
      <xdr:colOff>73025</xdr:colOff>
      <xdr:row>34</xdr:row>
      <xdr:rowOff>63182</xdr:rowOff>
    </xdr:to>
    <xdr:cxnSp macro="">
      <xdr:nvCxnSpPr>
        <xdr:cNvPr id="138" name="直線コネクタ 137"/>
        <xdr:cNvCxnSpPr/>
      </xdr:nvCxnSpPr>
      <xdr:spPr>
        <a:xfrm flipV="1">
          <a:off x="13322300" y="6636712"/>
          <a:ext cx="762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72336</xdr:rowOff>
    </xdr:from>
    <xdr:to>
      <xdr:col>64</xdr:col>
      <xdr:colOff>123825</xdr:colOff>
      <xdr:row>34</xdr:row>
      <xdr:rowOff>2485</xdr:rowOff>
    </xdr:to>
    <xdr:sp macro="" textlink="">
      <xdr:nvSpPr>
        <xdr:cNvPr id="139" name="楕円 138"/>
        <xdr:cNvSpPr/>
      </xdr:nvSpPr>
      <xdr:spPr>
        <a:xfrm>
          <a:off x="12509500" y="6501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123136</xdr:rowOff>
    </xdr:from>
    <xdr:to>
      <xdr:col>68</xdr:col>
      <xdr:colOff>73025</xdr:colOff>
      <xdr:row>34</xdr:row>
      <xdr:rowOff>63182</xdr:rowOff>
    </xdr:to>
    <xdr:cxnSp macro="">
      <xdr:nvCxnSpPr>
        <xdr:cNvPr id="140" name="直線コネクタ 139"/>
        <xdr:cNvCxnSpPr/>
      </xdr:nvCxnSpPr>
      <xdr:spPr>
        <a:xfrm>
          <a:off x="12560300" y="6552511"/>
          <a:ext cx="762000" cy="1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48088</xdr:rowOff>
    </xdr:from>
    <xdr:to>
      <xdr:col>60</xdr:col>
      <xdr:colOff>123825</xdr:colOff>
      <xdr:row>32</xdr:row>
      <xdr:rowOff>149688</xdr:rowOff>
    </xdr:to>
    <xdr:sp macro="" textlink="">
      <xdr:nvSpPr>
        <xdr:cNvPr id="141" name="楕円 140"/>
        <xdr:cNvSpPr/>
      </xdr:nvSpPr>
      <xdr:spPr>
        <a:xfrm>
          <a:off x="11747500" y="6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98888</xdr:rowOff>
    </xdr:from>
    <xdr:to>
      <xdr:col>64</xdr:col>
      <xdr:colOff>73025</xdr:colOff>
      <xdr:row>33</xdr:row>
      <xdr:rowOff>123136</xdr:rowOff>
    </xdr:to>
    <xdr:cxnSp macro="">
      <xdr:nvCxnSpPr>
        <xdr:cNvPr id="142" name="直線コネクタ 141"/>
        <xdr:cNvCxnSpPr/>
      </xdr:nvCxnSpPr>
      <xdr:spPr>
        <a:xfrm>
          <a:off x="11798300" y="6356813"/>
          <a:ext cx="762000" cy="19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43"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44"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45"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46"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77814</xdr:rowOff>
    </xdr:from>
    <xdr:ext cx="469744" cy="259045"/>
    <xdr:sp macro="" textlink="">
      <xdr:nvSpPr>
        <xdr:cNvPr id="147" name="n_1mainValue債務償還比率"/>
        <xdr:cNvSpPr txBox="1"/>
      </xdr:nvSpPr>
      <xdr:spPr>
        <a:xfrm>
          <a:off x="13836727" y="667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105109</xdr:rowOff>
    </xdr:from>
    <xdr:ext cx="469744" cy="259045"/>
    <xdr:sp macro="" textlink="">
      <xdr:nvSpPr>
        <xdr:cNvPr id="148" name="n_2mainValue債務償還比率"/>
        <xdr:cNvSpPr txBox="1"/>
      </xdr:nvSpPr>
      <xdr:spPr>
        <a:xfrm>
          <a:off x="13087427" y="67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165063</xdr:rowOff>
    </xdr:from>
    <xdr:ext cx="469744" cy="259045"/>
    <xdr:sp macro="" textlink="">
      <xdr:nvSpPr>
        <xdr:cNvPr id="149" name="n_3mainValue債務償還比率"/>
        <xdr:cNvSpPr txBox="1"/>
      </xdr:nvSpPr>
      <xdr:spPr>
        <a:xfrm>
          <a:off x="12325427" y="659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140815</xdr:rowOff>
    </xdr:from>
    <xdr:ext cx="469744" cy="259045"/>
    <xdr:sp macro="" textlink="">
      <xdr:nvSpPr>
        <xdr:cNvPr id="150" name="n_4mainValue債務償還比率"/>
        <xdr:cNvSpPr txBox="1"/>
      </xdr:nvSpPr>
      <xdr:spPr>
        <a:xfrm>
          <a:off x="11563427" y="639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40640</xdr:rowOff>
    </xdr:from>
    <xdr:to>
      <xdr:col>20</xdr:col>
      <xdr:colOff>38100</xdr:colOff>
      <xdr:row>33</xdr:row>
      <xdr:rowOff>142240</xdr:rowOff>
    </xdr:to>
    <xdr:sp macro="" textlink="">
      <xdr:nvSpPr>
        <xdr:cNvPr id="73" name="楕円 72"/>
        <xdr:cNvSpPr/>
      </xdr:nvSpPr>
      <xdr:spPr>
        <a:xfrm>
          <a:off x="3746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55262</xdr:rowOff>
    </xdr:from>
    <xdr:ext cx="405111" cy="259045"/>
    <xdr:sp macro="" textlink="">
      <xdr:nvSpPr>
        <xdr:cNvPr id="74"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5"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76"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77"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158767</xdr:rowOff>
    </xdr:from>
    <xdr:ext cx="405111" cy="259045"/>
    <xdr:sp macro="" textlink="">
      <xdr:nvSpPr>
        <xdr:cNvPr id="78" name="n_1mainValue【道路】&#10;有形固定資産減価償却率"/>
        <xdr:cNvSpPr txBox="1"/>
      </xdr:nvSpPr>
      <xdr:spPr>
        <a:xfrm>
          <a:off x="358204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0" name="直線コネクタ 99"/>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01"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02" name="直線コネクタ 101"/>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03"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04" name="直線コネクタ 103"/>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05"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06" name="フローチャート: 判断 105"/>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07" name="フローチャート: 判断 106"/>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08" name="フローチャート: 判断 107"/>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09" name="フローチャート: 判断 108"/>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10" name="フローチャート: 判断 109"/>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90862</xdr:rowOff>
    </xdr:from>
    <xdr:to>
      <xdr:col>50</xdr:col>
      <xdr:colOff>165100</xdr:colOff>
      <xdr:row>40</xdr:row>
      <xdr:rowOff>21012</xdr:rowOff>
    </xdr:to>
    <xdr:sp macro="" textlink="">
      <xdr:nvSpPr>
        <xdr:cNvPr id="116" name="楕円 115"/>
        <xdr:cNvSpPr/>
      </xdr:nvSpPr>
      <xdr:spPr>
        <a:xfrm>
          <a:off x="9588500" y="67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107849</xdr:rowOff>
    </xdr:from>
    <xdr:ext cx="534377" cy="259045"/>
    <xdr:sp macro="" textlink="">
      <xdr:nvSpPr>
        <xdr:cNvPr id="117"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18"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19"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20"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37539</xdr:rowOff>
    </xdr:from>
    <xdr:ext cx="534377" cy="259045"/>
    <xdr:sp macro="" textlink="">
      <xdr:nvSpPr>
        <xdr:cNvPr id="121" name="n_1mainValue【道路】&#10;一人当たり延長"/>
        <xdr:cNvSpPr txBox="1"/>
      </xdr:nvSpPr>
      <xdr:spPr>
        <a:xfrm>
          <a:off x="9359411" y="655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47" name="直線コネクタ 146"/>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48"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49" name="直線コネクタ 148"/>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50"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51" name="直線コネクタ 150"/>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52"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53" name="フローチャート: 判断 152"/>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54" name="フローチャート: 判断 153"/>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55" name="フローチャート: 判断 154"/>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56" name="フローチャート: 判断 155"/>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57" name="フローチャート: 判断 156"/>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130447</xdr:rowOff>
    </xdr:from>
    <xdr:to>
      <xdr:col>20</xdr:col>
      <xdr:colOff>38100</xdr:colOff>
      <xdr:row>57</xdr:row>
      <xdr:rowOff>60597</xdr:rowOff>
    </xdr:to>
    <xdr:sp macro="" textlink="">
      <xdr:nvSpPr>
        <xdr:cNvPr id="163" name="楕円 162"/>
        <xdr:cNvSpPr/>
      </xdr:nvSpPr>
      <xdr:spPr>
        <a:xfrm>
          <a:off x="3746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40294</xdr:rowOff>
    </xdr:from>
    <xdr:ext cx="405111" cy="259045"/>
    <xdr:sp macro="" textlink="">
      <xdr:nvSpPr>
        <xdr:cNvPr id="164"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65"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66"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167"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77124</xdr:rowOff>
    </xdr:from>
    <xdr:ext cx="405111" cy="259045"/>
    <xdr:sp macro="" textlink="">
      <xdr:nvSpPr>
        <xdr:cNvPr id="168" name="n_1mainValue【橋りょう・トンネル】&#10;有形固定資産減価償却率"/>
        <xdr:cNvSpPr txBox="1"/>
      </xdr:nvSpPr>
      <xdr:spPr>
        <a:xfrm>
          <a:off x="35820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192" name="直線コネクタ 191"/>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193"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194" name="直線コネクタ 193"/>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195"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196" name="直線コネクタ 195"/>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197"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198" name="フローチャート: 判断 197"/>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199" name="フローチャート: 判断 198"/>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00" name="フローチャート: 判断 199"/>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01" name="フローチャート: 判断 200"/>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02" name="フローチャート: 判断 201"/>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55929</xdr:rowOff>
    </xdr:from>
    <xdr:to>
      <xdr:col>50</xdr:col>
      <xdr:colOff>165100</xdr:colOff>
      <xdr:row>63</xdr:row>
      <xdr:rowOff>157529</xdr:rowOff>
    </xdr:to>
    <xdr:sp macro="" textlink="">
      <xdr:nvSpPr>
        <xdr:cNvPr id="208" name="楕円 207"/>
        <xdr:cNvSpPr/>
      </xdr:nvSpPr>
      <xdr:spPr>
        <a:xfrm>
          <a:off x="9588500" y="108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37847</xdr:rowOff>
    </xdr:from>
    <xdr:ext cx="599010" cy="259045"/>
    <xdr:sp macro="" textlink="">
      <xdr:nvSpPr>
        <xdr:cNvPr id="209"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10"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11"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12"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148656</xdr:rowOff>
    </xdr:from>
    <xdr:ext cx="599010" cy="259045"/>
    <xdr:sp macro="" textlink="">
      <xdr:nvSpPr>
        <xdr:cNvPr id="213" name="n_1mainValue【橋りょう・トンネル】&#10;一人当たり有形固定資産（償却資産）額"/>
        <xdr:cNvSpPr txBox="1"/>
      </xdr:nvSpPr>
      <xdr:spPr>
        <a:xfrm>
          <a:off x="9327095" y="109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38" name="直線コネクタ 237"/>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0" name="直線コネクタ 23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41"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42" name="直線コネクタ 241"/>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4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44" name="フローチャート: 判断 24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45" name="フローチャート: 判断 244"/>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6" name="フローチャート: 判断 24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47" name="フローチャート: 判断 246"/>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48" name="フローチャート: 判断 247"/>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54" name="楕円 253"/>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62882</xdr:rowOff>
    </xdr:from>
    <xdr:ext cx="405111" cy="259045"/>
    <xdr:sp macro="" textlink="">
      <xdr:nvSpPr>
        <xdr:cNvPr id="255"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56"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57"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58"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259" name="n_1mainValue【公営住宅】&#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3" name="テキスト ボックス 27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5" name="テキスト ボックス 27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7" name="テキスト ボックス 27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281" name="直線コネクタ 28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28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283" name="直線コネクタ 28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28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285" name="直線コネクタ 28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28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87" name="フローチャート: 判断 28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288" name="フローチャート: 判断 28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289" name="フローチャート: 判断 28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290" name="フローチャート: 判断 28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291" name="フローチャート: 判断 29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108276</xdr:rowOff>
    </xdr:from>
    <xdr:to>
      <xdr:col>50</xdr:col>
      <xdr:colOff>165100</xdr:colOff>
      <xdr:row>86</xdr:row>
      <xdr:rowOff>38426</xdr:rowOff>
    </xdr:to>
    <xdr:sp macro="" textlink="">
      <xdr:nvSpPr>
        <xdr:cNvPr id="297" name="楕円 296"/>
        <xdr:cNvSpPr/>
      </xdr:nvSpPr>
      <xdr:spPr>
        <a:xfrm>
          <a:off x="9588500" y="146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48643</xdr:rowOff>
    </xdr:from>
    <xdr:ext cx="469744" cy="259045"/>
    <xdr:sp macro="" textlink="">
      <xdr:nvSpPr>
        <xdr:cNvPr id="298"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299"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00"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01"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29553</xdr:rowOff>
    </xdr:from>
    <xdr:ext cx="469744" cy="259045"/>
    <xdr:sp macro="" textlink="">
      <xdr:nvSpPr>
        <xdr:cNvPr id="302" name="n_1mainValue【公営住宅】&#10;一人当たり面積"/>
        <xdr:cNvSpPr txBox="1"/>
      </xdr:nvSpPr>
      <xdr:spPr>
        <a:xfrm>
          <a:off x="9391727" y="147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9" name="テキスト ボックス 32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0" name="直線コネクタ 3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1" name="テキスト ボックス 33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2" name="直線コネクタ 3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3" name="テキスト ボックス 3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6" name="直線コネクタ 3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7" name="テキスト ボックス 3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8" name="直線コネクタ 3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39" name="テキスト ボックス 338"/>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2" name="直線コネクタ 341"/>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3"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44" name="直線コネクタ 343"/>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45"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47"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48" name="フローチャート: 判断 347"/>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349" name="フローチャート: 判断 348"/>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350" name="フローチャート: 判断 349"/>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351" name="フローチャート: 判断 350"/>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352" name="フローチャート: 判断 351"/>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358" name="楕円 357"/>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11447</xdr:rowOff>
    </xdr:from>
    <xdr:ext cx="405111" cy="259045"/>
    <xdr:sp macro="" textlink="">
      <xdr:nvSpPr>
        <xdr:cNvPr id="359"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360"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361"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362"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45737</xdr:rowOff>
    </xdr:from>
    <xdr:ext cx="405111" cy="259045"/>
    <xdr:sp macro="" textlink="">
      <xdr:nvSpPr>
        <xdr:cNvPr id="363" name="n_1mainValue【認定こども園・幼稚園・保育所】&#10;有形固定資産減価償却率"/>
        <xdr:cNvSpPr txBox="1"/>
      </xdr:nvSpPr>
      <xdr:spPr>
        <a:xfrm>
          <a:off x="15266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5" name="テキスト ボックス 37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7" name="テキスト ボックス 37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9" name="テキスト ボックス 37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1" name="テキスト ボックス 38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385" name="直線コネクタ 38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7" name="直線コネクタ 38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38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389" name="直線コネクタ 38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39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91" name="フローチャート: 判断 39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392" name="フローチャート: 判断 39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393" name="フローチャート: 判断 39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394" name="フローチャート: 判断 39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395" name="フローチャート: 判断 39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91694</xdr:rowOff>
    </xdr:from>
    <xdr:to>
      <xdr:col>112</xdr:col>
      <xdr:colOff>38100</xdr:colOff>
      <xdr:row>39</xdr:row>
      <xdr:rowOff>21844</xdr:rowOff>
    </xdr:to>
    <xdr:sp macro="" textlink="">
      <xdr:nvSpPr>
        <xdr:cNvPr id="401" name="楕円 400"/>
        <xdr:cNvSpPr/>
      </xdr:nvSpPr>
      <xdr:spPr>
        <a:xfrm>
          <a:off x="21272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92981</xdr:rowOff>
    </xdr:from>
    <xdr:ext cx="469744" cy="259045"/>
    <xdr:sp macro="" textlink="">
      <xdr:nvSpPr>
        <xdr:cNvPr id="402"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03"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04"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05"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38371</xdr:rowOff>
    </xdr:from>
    <xdr:ext cx="469744" cy="259045"/>
    <xdr:sp macro="" textlink="">
      <xdr:nvSpPr>
        <xdr:cNvPr id="406" name="n_1mainValue【認定こども園・幼稚園・保育所】&#10;一人当たり面積"/>
        <xdr:cNvSpPr txBox="1"/>
      </xdr:nvSpPr>
      <xdr:spPr>
        <a:xfrm>
          <a:off x="210757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34"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42926</xdr:rowOff>
    </xdr:from>
    <xdr:to>
      <xdr:col>81</xdr:col>
      <xdr:colOff>101600</xdr:colOff>
      <xdr:row>60</xdr:row>
      <xdr:rowOff>144526</xdr:rowOff>
    </xdr:to>
    <xdr:sp macro="" textlink="">
      <xdr:nvSpPr>
        <xdr:cNvPr id="445" name="楕円 444"/>
        <xdr:cNvSpPr/>
      </xdr:nvSpPr>
      <xdr:spPr>
        <a:xfrm>
          <a:off x="1543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55897</xdr:rowOff>
    </xdr:from>
    <xdr:ext cx="405111" cy="259045"/>
    <xdr:sp macro="" textlink="">
      <xdr:nvSpPr>
        <xdr:cNvPr id="446"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47"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48"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49"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135653</xdr:rowOff>
    </xdr:from>
    <xdr:ext cx="405111" cy="259045"/>
    <xdr:sp macro="" textlink="">
      <xdr:nvSpPr>
        <xdr:cNvPr id="450" name="n_1mainValue【学校施設】&#10;有形固定資産減価償却率"/>
        <xdr:cNvSpPr txBox="1"/>
      </xdr:nvSpPr>
      <xdr:spPr>
        <a:xfrm>
          <a:off x="15266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76" name="直線コネクタ 475"/>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77"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78" name="直線コネクタ 477"/>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79"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80" name="直線コネクタ 479"/>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481"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82" name="フローチャート: 判断 481"/>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83" name="フローチャート: 判断 482"/>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84" name="フローチャート: 判断 483"/>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85" name="フローチャート: 判断 484"/>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86" name="フローチャート: 判断 485"/>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117058</xdr:rowOff>
    </xdr:from>
    <xdr:to>
      <xdr:col>112</xdr:col>
      <xdr:colOff>38100</xdr:colOff>
      <xdr:row>61</xdr:row>
      <xdr:rowOff>47208</xdr:rowOff>
    </xdr:to>
    <xdr:sp macro="" textlink="">
      <xdr:nvSpPr>
        <xdr:cNvPr id="492" name="楕円 491"/>
        <xdr:cNvSpPr/>
      </xdr:nvSpPr>
      <xdr:spPr>
        <a:xfrm>
          <a:off x="21272500" y="104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137613</xdr:rowOff>
    </xdr:from>
    <xdr:ext cx="469744" cy="259045"/>
    <xdr:sp macro="" textlink="">
      <xdr:nvSpPr>
        <xdr:cNvPr id="493"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494"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495"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496"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63735</xdr:rowOff>
    </xdr:from>
    <xdr:ext cx="469744" cy="259045"/>
    <xdr:sp macro="" textlink="">
      <xdr:nvSpPr>
        <xdr:cNvPr id="497" name="n_1mainValue【学校施設】&#10;一人当たり面積"/>
        <xdr:cNvSpPr txBox="1"/>
      </xdr:nvSpPr>
      <xdr:spPr>
        <a:xfrm>
          <a:off x="21075727" y="1017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23" name="直線コネクタ 52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2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27" name="直線コネクタ 52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528"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529" name="フローチャート: 判断 52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30" name="フローチャート: 判断 52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31" name="フローチャート: 判断 53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32" name="フローチャート: 判断 53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33" name="フローチャート: 判断 53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67311</xdr:rowOff>
    </xdr:from>
    <xdr:to>
      <xdr:col>81</xdr:col>
      <xdr:colOff>101600</xdr:colOff>
      <xdr:row>86</xdr:row>
      <xdr:rowOff>168911</xdr:rowOff>
    </xdr:to>
    <xdr:sp macro="" textlink="">
      <xdr:nvSpPr>
        <xdr:cNvPr id="539" name="楕円 538"/>
        <xdr:cNvSpPr/>
      </xdr:nvSpPr>
      <xdr:spPr>
        <a:xfrm>
          <a:off x="15430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23784</xdr:rowOff>
    </xdr:from>
    <xdr:ext cx="405111" cy="259045"/>
    <xdr:sp macro="" textlink="">
      <xdr:nvSpPr>
        <xdr:cNvPr id="540"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541"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42"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43"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160038</xdr:rowOff>
    </xdr:from>
    <xdr:ext cx="405111" cy="259045"/>
    <xdr:sp macro="" textlink="">
      <xdr:nvSpPr>
        <xdr:cNvPr id="544" name="n_1mainValue【児童館】&#10;有形固定資産減価償却率"/>
        <xdr:cNvSpPr txBox="1"/>
      </xdr:nvSpPr>
      <xdr:spPr>
        <a:xfrm>
          <a:off x="152660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5" name="直線コネクタ 5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6" name="テキスト ボックス 5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7" name="直線コネクタ 5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8" name="テキスト ボックス 5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9" name="直線コネクタ 5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0" name="テキスト ボックス 5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1" name="直線コネクタ 5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2" name="テキスト ボックス 5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3" name="直線コネクタ 5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4" name="テキスト ボックス 5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5" name="直線コネクタ 5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6" name="テキスト ボックス 5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570" name="直線コネクタ 569"/>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571"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572" name="直線コネクタ 57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573"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574" name="直線コネクタ 573"/>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575"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576" name="フローチャート: 判断 575"/>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577" name="フローチャート: 判断 576"/>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578" name="フローチャート: 判断 577"/>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79" name="フローチャート: 判断 578"/>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580" name="フローチャート: 判断 579"/>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28121</xdr:rowOff>
    </xdr:from>
    <xdr:to>
      <xdr:col>112</xdr:col>
      <xdr:colOff>38100</xdr:colOff>
      <xdr:row>77</xdr:row>
      <xdr:rowOff>129721</xdr:rowOff>
    </xdr:to>
    <xdr:sp macro="" textlink="">
      <xdr:nvSpPr>
        <xdr:cNvPr id="586" name="楕円 585"/>
        <xdr:cNvSpPr/>
      </xdr:nvSpPr>
      <xdr:spPr>
        <a:xfrm>
          <a:off x="2127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44648</xdr:rowOff>
    </xdr:from>
    <xdr:ext cx="469744" cy="259045"/>
    <xdr:sp macro="" textlink="">
      <xdr:nvSpPr>
        <xdr:cNvPr id="587"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588"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589"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590"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146248</xdr:rowOff>
    </xdr:from>
    <xdr:ext cx="469744" cy="259045"/>
    <xdr:sp macro="" textlink="">
      <xdr:nvSpPr>
        <xdr:cNvPr id="591" name="n_1mainValue【児童館】&#10;一人当たり面積"/>
        <xdr:cNvSpPr txBox="1"/>
      </xdr:nvSpPr>
      <xdr:spPr>
        <a:xfrm>
          <a:off x="21075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2" name="テキスト ボックス 6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4" name="テキスト ボックス 6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2" name="テキスト ボックス 6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4" name="テキスト ボックス 61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16" name="直線コネクタ 61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8" name="直線コネクタ 61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1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20" name="直線コネクタ 61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21"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22" name="フローチャート: 判断 62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23" name="フローチャート: 判断 62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24" name="フローチャート: 判断 62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25" name="フローチャート: 判断 62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26" name="フローチャート: 判断 62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632" name="楕円 631"/>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67327</xdr:rowOff>
    </xdr:from>
    <xdr:ext cx="405111" cy="259045"/>
    <xdr:sp macro="" textlink="">
      <xdr:nvSpPr>
        <xdr:cNvPr id="633"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34"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35"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36"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637" name="n_1mainValue【公民館】&#10;有形固定資産減価償却率"/>
        <xdr:cNvSpPr txBox="1"/>
      </xdr:nvSpPr>
      <xdr:spPr>
        <a:xfrm>
          <a:off x="15266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8" name="直線コネクタ 6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9" name="テキスト ボックス 6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0" name="直線コネクタ 6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1" name="テキスト ボックス 6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2" name="直線コネクタ 6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3" name="テキスト ボックス 6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4" name="直線コネクタ 6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5" name="テキスト ボックス 6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6" name="直線コネクタ 6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7" name="テキスト ボックス 6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8" name="直線コネクタ 6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9" name="テキスト ボックス 6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663" name="直線コネクタ 66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6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65" name="直線コネクタ 66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66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667" name="直線コネクタ 66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668"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669" name="フローチャート: 判断 66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670" name="フローチャート: 判断 669"/>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671" name="フローチャート: 判断 670"/>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672" name="フローチャート: 判断 671"/>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673" name="フローチャート: 判断 672"/>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679" name="楕円 678"/>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17978</xdr:rowOff>
    </xdr:from>
    <xdr:ext cx="469744" cy="259045"/>
    <xdr:sp macro="" textlink="">
      <xdr:nvSpPr>
        <xdr:cNvPr id="680"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681"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682"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683"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151147</xdr:rowOff>
    </xdr:from>
    <xdr:ext cx="469744" cy="259045"/>
    <xdr:sp macro="" textlink="">
      <xdr:nvSpPr>
        <xdr:cNvPr id="684" name="n_1mainValue【公民館】&#10;一人当たり面積"/>
        <xdr:cNvSpPr txBox="1"/>
      </xdr:nvSpPr>
      <xdr:spPr>
        <a:xfrm>
          <a:off x="210757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学校施設や児童館は類似団体と比較して減価償却率が高い水準となっている。児童館は昭和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年建築のものを始め、築年数が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いため、小学校の統合と合わせて更新を検討する必要がある。小中学校の統合は段階的に行い、校舎は原則現行の校舎を改修して使用することとしているため今後もこの水準が続くことが予想される。</a:t>
          </a:r>
        </a:p>
        <a:p>
          <a:r>
            <a:rPr kumimoji="1" lang="ja-JP" altLang="en-US" sz="1300">
              <a:latin typeface="ＭＳ Ｐゴシック" panose="020B0600070205080204" pitchFamily="50" charset="-128"/>
              <a:ea typeface="ＭＳ Ｐゴシック" panose="020B0600070205080204" pitchFamily="50" charset="-128"/>
            </a:rPr>
            <a:t>　橋りょう・トンネルは計画的に更新が図られており、特に近年は市内で最大規模の橋りょうの修繕工事を行ったため、減価償却率は低くなった。今後も計画的な更新を進め、市民が安全に交通できるよう整備を進める。</a:t>
          </a:r>
        </a:p>
        <a:p>
          <a:r>
            <a:rPr kumimoji="1" lang="ja-JP" altLang="en-US" sz="1300">
              <a:latin typeface="ＭＳ Ｐゴシック" panose="020B0600070205080204" pitchFamily="50" charset="-128"/>
              <a:ea typeface="ＭＳ Ｐゴシック" panose="020B0600070205080204" pitchFamily="50" charset="-128"/>
            </a:rPr>
            <a:t>　公民館は旧町来の施設のため類似団体と比べて減価償却率は高くなっている。今後は、集約化を図りながらの更新が必要となっている。</a:t>
          </a:r>
        </a:p>
        <a:p>
          <a:r>
            <a:rPr kumimoji="1" lang="ja-JP" altLang="en-US" sz="1300">
              <a:latin typeface="ＭＳ Ｐゴシック" panose="020B0600070205080204" pitchFamily="50" charset="-128"/>
              <a:ea typeface="ＭＳ Ｐゴシック" panose="020B0600070205080204" pitchFamily="50" charset="-128"/>
            </a:rPr>
            <a:t>　道路は、類似団体に比べて、減価償却率が低くなっているものの、総体的に道路の舗装の劣化が顕在化しており、トンネルは古いもので昭和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年に整備していることから今後維持修繕費が嵩むものと懸念される。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74" name="直線コネクタ 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78" name="直線コネクタ 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82" name="フローチャート: 判断 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83" name="フローチャート: 判断 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84" name="フローチャート: 判断 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90" name="楕円 89"/>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109781</xdr:rowOff>
    </xdr:from>
    <xdr:ext cx="405111" cy="259045"/>
    <xdr:sp macro="" textlink="">
      <xdr:nvSpPr>
        <xdr:cNvPr id="91"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92"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93"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94"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95" name="n_1mainValue【体育館・プー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119" name="直線コネクタ 118"/>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20"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21" name="直線コネクタ 120"/>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122"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123" name="直線コネクタ 122"/>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124"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125" name="フローチャート: 判断 124"/>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126" name="フローチャート: 判断 125"/>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127" name="フローチャート: 判断 126"/>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128" name="フローチャート: 判断 127"/>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129" name="フローチャート: 判断 128"/>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37973</xdr:rowOff>
    </xdr:from>
    <xdr:to>
      <xdr:col>50</xdr:col>
      <xdr:colOff>165100</xdr:colOff>
      <xdr:row>63</xdr:row>
      <xdr:rowOff>139573</xdr:rowOff>
    </xdr:to>
    <xdr:sp macro="" textlink="">
      <xdr:nvSpPr>
        <xdr:cNvPr id="135" name="楕円 134"/>
        <xdr:cNvSpPr/>
      </xdr:nvSpPr>
      <xdr:spPr>
        <a:xfrm>
          <a:off x="9588500" y="10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145559</xdr:rowOff>
    </xdr:from>
    <xdr:ext cx="469744" cy="259045"/>
    <xdr:sp macro="" textlink="">
      <xdr:nvSpPr>
        <xdr:cNvPr id="136"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137"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138"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139"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156100</xdr:rowOff>
    </xdr:from>
    <xdr:ext cx="469744" cy="259045"/>
    <xdr:sp macro="" textlink="">
      <xdr:nvSpPr>
        <xdr:cNvPr id="140" name="n_1mainValue【体育館・プール】&#10;一人当たり面積"/>
        <xdr:cNvSpPr txBox="1"/>
      </xdr:nvSpPr>
      <xdr:spPr>
        <a:xfrm>
          <a:off x="9391727" y="106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1" name="テキスト ボックス 1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3" name="テキスト ボックス 1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3" name="テキスト ボックス 1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166" name="直線コネクタ 165"/>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8" name="直線コネクタ 1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169"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170" name="直線コネクタ 169"/>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171"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172" name="フローチャート: 判断 171"/>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73" name="フローチャート: 判断 172"/>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174" name="フローチャート: 判断 173"/>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175" name="フローチャート: 判断 174"/>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176" name="フローチャート: 判断 175"/>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95069</xdr:rowOff>
    </xdr:from>
    <xdr:to>
      <xdr:col>20</xdr:col>
      <xdr:colOff>38100</xdr:colOff>
      <xdr:row>84</xdr:row>
      <xdr:rowOff>25219</xdr:rowOff>
    </xdr:to>
    <xdr:sp macro="" textlink="">
      <xdr:nvSpPr>
        <xdr:cNvPr id="182" name="楕円 181"/>
        <xdr:cNvSpPr/>
      </xdr:nvSpPr>
      <xdr:spPr>
        <a:xfrm>
          <a:off x="3746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83"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184"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185"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186"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16346</xdr:rowOff>
    </xdr:from>
    <xdr:ext cx="405111" cy="259045"/>
    <xdr:sp macro="" textlink="">
      <xdr:nvSpPr>
        <xdr:cNvPr id="187" name="n_1mainValue【福祉施設】&#10;有形固定資産減価償却率"/>
        <xdr:cNvSpPr txBox="1"/>
      </xdr:nvSpPr>
      <xdr:spPr>
        <a:xfrm>
          <a:off x="3582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6" name="テキスト ボックス 1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7" name="直線コネクタ 1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8" name="直線コネクタ 19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9" name="テキスト ボックス 19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0" name="直線コネクタ 19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1" name="テキスト ボックス 20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2" name="直線コネクタ 20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3" name="テキスト ボックス 20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4" name="直線コネクタ 20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5" name="テキスト ボックス 20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6" name="直線コネクタ 2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7" name="テキスト ボックス 2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209" name="直線コネクタ 208"/>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10"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11" name="直線コネクタ 210"/>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212"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213" name="直線コネクタ 212"/>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14"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15" name="フローチャート: 判断 214"/>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216" name="フローチャート: 判断 215"/>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217" name="フローチャート: 判断 216"/>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218" name="フローチャート: 判断 217"/>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219" name="フローチャート: 判断 218"/>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0" name="テキスト ボックス 2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1" name="テキスト ボックス 2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2" name="テキスト ボックス 2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3" name="テキスト ボックス 2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4" name="テキスト ボックス 2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225" name="楕円 224"/>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103140</xdr:rowOff>
    </xdr:from>
    <xdr:ext cx="469744" cy="259045"/>
    <xdr:sp macro="" textlink="">
      <xdr:nvSpPr>
        <xdr:cNvPr id="226"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227"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228"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229"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155464</xdr:rowOff>
    </xdr:from>
    <xdr:ext cx="469744" cy="259045"/>
    <xdr:sp macro="" textlink="">
      <xdr:nvSpPr>
        <xdr:cNvPr id="230" name="n_1mainValue【福祉施設】&#10;一人当たり面積"/>
        <xdr:cNvSpPr txBox="1"/>
      </xdr:nvSpPr>
      <xdr:spPr>
        <a:xfrm>
          <a:off x="9391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9" name="テキスト ボックス 2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0" name="直線コネクタ 2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1" name="テキスト ボックス 24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2" name="直線コネクタ 2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3" name="テキスト ボックス 24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4" name="直線コネクタ 2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5" name="テキスト ボックス 2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6" name="直線コネクタ 2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7" name="テキスト ボックス 2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8" name="直線コネクタ 2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9" name="テキスト ボックス 2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0" name="直線コネクタ 2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1" name="テキスト ボックス 2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2" name="直線コネクタ 2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3" name="テキスト ボックス 25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256" name="直線コネクタ 255"/>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5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58" name="直線コネクタ 25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259"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260" name="直線コネクタ 259"/>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261"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262" name="フローチャート: 判断 261"/>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263" name="フローチャート: 判断 26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264" name="フローチャート: 判断 26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265" name="フローチャート: 判断 26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266" name="フローチャート: 判断 265"/>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85816</xdr:rowOff>
    </xdr:from>
    <xdr:to>
      <xdr:col>20</xdr:col>
      <xdr:colOff>38100</xdr:colOff>
      <xdr:row>106</xdr:row>
      <xdr:rowOff>15966</xdr:rowOff>
    </xdr:to>
    <xdr:sp macro="" textlink="">
      <xdr:nvSpPr>
        <xdr:cNvPr id="272" name="楕円 271"/>
        <xdr:cNvSpPr/>
      </xdr:nvSpPr>
      <xdr:spPr>
        <a:xfrm>
          <a:off x="3746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166388</xdr:rowOff>
    </xdr:from>
    <xdr:ext cx="405111" cy="259045"/>
    <xdr:sp macro="" textlink="">
      <xdr:nvSpPr>
        <xdr:cNvPr id="273"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274"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275"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276"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7093</xdr:rowOff>
    </xdr:from>
    <xdr:ext cx="405111" cy="259045"/>
    <xdr:sp macro="" textlink="">
      <xdr:nvSpPr>
        <xdr:cNvPr id="277" name="n_1mainValue【市民会館】&#10;有形固定資産減価償却率"/>
        <xdr:cNvSpPr txBox="1"/>
      </xdr:nvSpPr>
      <xdr:spPr>
        <a:xfrm>
          <a:off x="3582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6" name="テキスト ボックス 2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7" name="直線コネクタ 2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8" name="直線コネクタ 2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9" name="テキスト ボックス 2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0" name="直線コネクタ 2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1" name="テキスト ボックス 2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2" name="直線コネクタ 2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3" name="テキスト ボックス 2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4" name="直線コネクタ 2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5" name="テキスト ボックス 2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6" name="直線コネクタ 2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7" name="テキスト ボックス 2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8" name="直線コネクタ 2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9" name="テキスト ボックス 2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01" name="直線コネクタ 30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0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03" name="直線コネクタ 30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0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05" name="直線コネクタ 30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30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07" name="フローチャート: 判断 30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08" name="フローチャート: 判断 30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09" name="フローチャート: 判断 30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10" name="フローチャート: 判断 30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11" name="フローチャート: 判断 31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2" name="テキスト ボックス 3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3" name="テキスト ボックス 3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4" name="テキスト ボックス 3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5" name="テキスト ボックス 3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6" name="テキスト ボックス 3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17" name="楕円 316"/>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34941</xdr:rowOff>
    </xdr:from>
    <xdr:ext cx="469744" cy="259045"/>
    <xdr:sp macro="" textlink="">
      <xdr:nvSpPr>
        <xdr:cNvPr id="318"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19"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20"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21"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322"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5" name="テキスト ボックス 33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5" name="テキスト ボックス 34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348" name="直線コネクタ 347"/>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349"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350" name="直線コネクタ 349"/>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51"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52" name="直線コネクタ 35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353"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54" name="フローチャート: 判断 35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355" name="フローチャート: 判断 354"/>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56" name="フローチャート: 判断 355"/>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357" name="フローチャート: 判断 356"/>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358" name="フローチャート: 判断 357"/>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364" name="楕円 363"/>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142620</xdr:rowOff>
    </xdr:from>
    <xdr:ext cx="405111" cy="259045"/>
    <xdr:sp macro="" textlink="">
      <xdr:nvSpPr>
        <xdr:cNvPr id="365"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366"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367"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368"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369"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0" name="直線コネクタ 3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1" name="テキスト ボックス 3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2" name="直線コネクタ 3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3" name="テキスト ボックス 38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4" name="直線コネクタ 3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5" name="テキスト ボックス 3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6" name="直線コネクタ 3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7" name="テキスト ボックス 3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9" name="テキスト ボックス 3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391" name="直線コネクタ 390"/>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392"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393" name="直線コネクタ 392"/>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394"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395" name="直線コネクタ 394"/>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396"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397" name="フローチャート: 判断 396"/>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398" name="フローチャート: 判断 397"/>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399" name="フローチャート: 判断 398"/>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00" name="フローチャート: 判断 399"/>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01" name="フローチャート: 判断 400"/>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76112</xdr:rowOff>
    </xdr:from>
    <xdr:to>
      <xdr:col>112</xdr:col>
      <xdr:colOff>38100</xdr:colOff>
      <xdr:row>42</xdr:row>
      <xdr:rowOff>6262</xdr:rowOff>
    </xdr:to>
    <xdr:sp macro="" textlink="">
      <xdr:nvSpPr>
        <xdr:cNvPr id="407" name="楕円 406"/>
        <xdr:cNvSpPr/>
      </xdr:nvSpPr>
      <xdr:spPr>
        <a:xfrm>
          <a:off x="21272500" y="71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22744</xdr:rowOff>
    </xdr:from>
    <xdr:ext cx="599010" cy="259045"/>
    <xdr:sp macro="" textlink="">
      <xdr:nvSpPr>
        <xdr:cNvPr id="408"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409"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410"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411"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168839</xdr:rowOff>
    </xdr:from>
    <xdr:ext cx="469744" cy="259045"/>
    <xdr:sp macro="" textlink="">
      <xdr:nvSpPr>
        <xdr:cNvPr id="412" name="n_1mainValue【一般廃棄物処理施設】&#10;一人当たり有形固定資産（償却資産）額"/>
        <xdr:cNvSpPr txBox="1"/>
      </xdr:nvSpPr>
      <xdr:spPr>
        <a:xfrm>
          <a:off x="21075728" y="71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438" name="直線コネクタ 437"/>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0" name="直線コネクタ 4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441"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442" name="直線コネクタ 441"/>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443"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444" name="フローチャート: 判断 443"/>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5" name="フローチャート: 判断 44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446" name="フローチャート: 判断 445"/>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47" name="フローチャート: 判断 446"/>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8" name="フローチャート: 判断 44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161472</xdr:rowOff>
    </xdr:from>
    <xdr:to>
      <xdr:col>81</xdr:col>
      <xdr:colOff>101600</xdr:colOff>
      <xdr:row>60</xdr:row>
      <xdr:rowOff>91622</xdr:rowOff>
    </xdr:to>
    <xdr:sp macro="" textlink="">
      <xdr:nvSpPr>
        <xdr:cNvPr id="454" name="楕円 453"/>
        <xdr:cNvSpPr/>
      </xdr:nvSpPr>
      <xdr:spPr>
        <a:xfrm>
          <a:off x="15430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455"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456"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45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58"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82749</xdr:rowOff>
    </xdr:from>
    <xdr:ext cx="405111" cy="259045"/>
    <xdr:sp macro="" textlink="">
      <xdr:nvSpPr>
        <xdr:cNvPr id="459" name="n_1mainValue【保健センター・保健所】&#10;有形固定資産減価償却率"/>
        <xdr:cNvSpPr txBox="1"/>
      </xdr:nvSpPr>
      <xdr:spPr>
        <a:xfrm>
          <a:off x="152660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483" name="直線コネクタ 482"/>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5" name="直線コネクタ 48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486"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487" name="直線コネクタ 486"/>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488"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489" name="フローチャート: 判断 488"/>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490" name="フローチャート: 判断 489"/>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491" name="フローチャート: 判断 490"/>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492" name="フローチャート: 判断 491"/>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493" name="フローチャート: 判断 492"/>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499" name="楕円 498"/>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167657</xdr:rowOff>
    </xdr:from>
    <xdr:ext cx="469744" cy="259045"/>
    <xdr:sp macro="" textlink="">
      <xdr:nvSpPr>
        <xdr:cNvPr id="500"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501"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502"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503"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504" name="n_1mainValue【保健センター・保健所】&#10;一人当たり面積"/>
        <xdr:cNvSpPr txBox="1"/>
      </xdr:nvSpPr>
      <xdr:spPr>
        <a:xfrm>
          <a:off x="21075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5" name="テキスト ボックス 5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6" name="直線コネクタ 5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7" name="テキスト ボックス 51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8" name="直線コネクタ 5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9" name="テキスト ボックス 5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0" name="直線コネクタ 5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1" name="テキスト ボックス 5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2" name="直線コネクタ 5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3" name="テキスト ボックス 5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4" name="直線コネクタ 5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5" name="テキスト ボックス 52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28" name="直線コネクタ 52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0" name="直線コネクタ 52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2" name="直線コネクタ 53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3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34" name="フローチャート: 判断 53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535" name="フローチャート: 判断 53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36" name="フローチャート: 判断 53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537" name="フローチャート: 判断 53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38" name="フローチャート: 判断 53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64770</xdr:rowOff>
    </xdr:from>
    <xdr:to>
      <xdr:col>81</xdr:col>
      <xdr:colOff>101600</xdr:colOff>
      <xdr:row>83</xdr:row>
      <xdr:rowOff>166370</xdr:rowOff>
    </xdr:to>
    <xdr:sp macro="" textlink="">
      <xdr:nvSpPr>
        <xdr:cNvPr id="544" name="楕円 543"/>
        <xdr:cNvSpPr/>
      </xdr:nvSpPr>
      <xdr:spPr>
        <a:xfrm>
          <a:off x="15430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115588</xdr:rowOff>
    </xdr:from>
    <xdr:ext cx="405111" cy="259045"/>
    <xdr:sp macro="" textlink="">
      <xdr:nvSpPr>
        <xdr:cNvPr id="545"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546"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547"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48"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157497</xdr:rowOff>
    </xdr:from>
    <xdr:ext cx="405111" cy="259045"/>
    <xdr:sp macro="" textlink="">
      <xdr:nvSpPr>
        <xdr:cNvPr id="549" name="n_1mainValue【消防施設】&#10;有形固定資産減価償却率"/>
        <xdr:cNvSpPr txBox="1"/>
      </xdr:nvSpPr>
      <xdr:spPr>
        <a:xfrm>
          <a:off x="152660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63" name="テキスト ボックス 562"/>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65" name="テキスト ボックス 564"/>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67" name="テキスト ボックス 566"/>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569" name="テキスト ボックス 568"/>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71" name="テキスト ボックス 570"/>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573" name="直線コネクタ 572"/>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574"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75" name="直線コネクタ 574"/>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576"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577" name="直線コネクタ 576"/>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34148</xdr:rowOff>
    </xdr:from>
    <xdr:ext cx="469744" cy="259045"/>
    <xdr:sp macro="" textlink="">
      <xdr:nvSpPr>
        <xdr:cNvPr id="578" name="【消防施設】&#10;一人当たり面積平均値テキスト"/>
        <xdr:cNvSpPr txBox="1"/>
      </xdr:nvSpPr>
      <xdr:spPr>
        <a:xfrm>
          <a:off x="22199600" y="14778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579" name="フローチャート: 判断 578"/>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580" name="フローチャート: 判断 579"/>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581" name="フローチャート: 判断 580"/>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582" name="フローチャート: 判断 581"/>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583" name="フローチャート: 判断 582"/>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63066</xdr:rowOff>
    </xdr:from>
    <xdr:to>
      <xdr:col>112</xdr:col>
      <xdr:colOff>38100</xdr:colOff>
      <xdr:row>86</xdr:row>
      <xdr:rowOff>164666</xdr:rowOff>
    </xdr:to>
    <xdr:sp macro="" textlink="">
      <xdr:nvSpPr>
        <xdr:cNvPr id="589" name="楕円 588"/>
        <xdr:cNvSpPr/>
      </xdr:nvSpPr>
      <xdr:spPr>
        <a:xfrm>
          <a:off x="21272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2861</xdr:rowOff>
    </xdr:from>
    <xdr:ext cx="469744" cy="259045"/>
    <xdr:sp macro="" textlink="">
      <xdr:nvSpPr>
        <xdr:cNvPr id="590"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591"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592"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593"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155793</xdr:rowOff>
    </xdr:from>
    <xdr:ext cx="469744" cy="259045"/>
    <xdr:sp macro="" textlink="">
      <xdr:nvSpPr>
        <xdr:cNvPr id="594" name="n_1mainValue【消防施設】&#10;一人当たり面積"/>
        <xdr:cNvSpPr txBox="1"/>
      </xdr:nvSpPr>
      <xdr:spPr>
        <a:xfrm>
          <a:off x="210757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5" name="テキスト ボックス 6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7" name="テキスト ボックス 6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7" name="テキスト ボックス 6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620" name="直線コネクタ 619"/>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2" name="直線コネクタ 62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623"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624" name="直線コネクタ 623"/>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625"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26" name="フローチャート: 判断 62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27" name="フローチャート: 判断 626"/>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28" name="フローチャート: 判断 62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29" name="フローチャート: 判断 628"/>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30" name="フローチャート: 判断 629"/>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636" name="楕円 635"/>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132822</xdr:rowOff>
    </xdr:from>
    <xdr:ext cx="405111" cy="259045"/>
    <xdr:sp macro="" textlink="">
      <xdr:nvSpPr>
        <xdr:cNvPr id="637"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38"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39"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40"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130464</xdr:rowOff>
    </xdr:from>
    <xdr:ext cx="405111" cy="259045"/>
    <xdr:sp macro="" textlink="">
      <xdr:nvSpPr>
        <xdr:cNvPr id="641" name="n_1mainValue【庁舎】&#10;有形固定資産減価償却率"/>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667" name="直線コネクタ 666"/>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668"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669" name="直線コネクタ 668"/>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670"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671" name="直線コネクタ 670"/>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672"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673" name="フローチャート: 判断 672"/>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674" name="フローチャート: 判断 673"/>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75" name="フローチャート: 判断 67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676" name="フローチャート: 判断 675"/>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677" name="フローチャート: 判断 676"/>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683" name="楕円 682"/>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154050</xdr:rowOff>
    </xdr:from>
    <xdr:ext cx="469744" cy="259045"/>
    <xdr:sp macro="" textlink="">
      <xdr:nvSpPr>
        <xdr:cNvPr id="684"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85"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686"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687"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688" name="n_1mainValue【庁舎】&#10;一人当たり面積"/>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一般廃棄物処理施設は施設の老朽化により類似団体と比べて減価償却率が低い水準にある。平成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年度に完成したクリーンリサイクルセンターの建設により減価償却率が改善された。</a:t>
          </a:r>
        </a:p>
        <a:p>
          <a:r>
            <a:rPr kumimoji="1" lang="ja-JP" altLang="en-US" sz="1300">
              <a:latin typeface="ＭＳ Ｐゴシック" panose="020B0600070205080204" pitchFamily="50" charset="-128"/>
              <a:ea typeface="ＭＳ Ｐゴシック" panose="020B0600070205080204" pitchFamily="50" charset="-128"/>
            </a:rPr>
            <a:t>　プールは合併後に旧鷹巣町のプールを更新したが、体育館は旧町ごとに整備したのち、更新はしていない状況であるため減価償却率は類似団体と比べて高くなっている。今後は集約を含めて更新を検討する必要がある。</a:t>
          </a:r>
        </a:p>
        <a:p>
          <a:r>
            <a:rPr kumimoji="1" lang="ja-JP" altLang="en-US" sz="1300">
              <a:latin typeface="ＭＳ Ｐゴシック" panose="020B0600070205080204" pitchFamily="50" charset="-128"/>
              <a:ea typeface="ＭＳ Ｐゴシック" panose="020B0600070205080204" pitchFamily="50" charset="-128"/>
            </a:rPr>
            <a:t>　消防施設については市町村合併後から更新していないため、減価償却率が類似団体より高くなっている。令和５年度完成予定の統合分署の建設により今後は改善へ向かうことが見込まれる。</a:t>
          </a:r>
        </a:p>
        <a:p>
          <a:r>
            <a:rPr kumimoji="1" lang="ja-JP" altLang="en-US" sz="1300">
              <a:latin typeface="ＭＳ Ｐゴシック" panose="020B0600070205080204" pitchFamily="50" charset="-128"/>
              <a:ea typeface="ＭＳ Ｐゴシック" panose="020B0600070205080204" pitchFamily="50" charset="-128"/>
            </a:rPr>
            <a:t>　いずれの施設も公共施設等総合管理計画に基づき、人口減少に合わせた施設全体数の削減も必要である。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年３月末４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％）に加え、市内に核となる大きな産業がないこと等により財政基盤が脆弱であることから、類似団体平均をかなり下回っている。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これまでも公共施設の民間移管及び統廃合等による歳出の削減に取り組んできたが、今後も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消防分署や小中学校の統合事業の実施や北秋田</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市公共施設等総合管理計画に基づ</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く効率的な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経費削減を目指すとともに、伊勢堂岱遺跡やマタギ、森吉山等の自然・文化資源を生かした観光振興により税収等の増加を図り、財政基盤の強化に努める。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年度は前年度を</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９４．２</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２年連続で</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比率が改善したが、前年度に引き続き類似団体平均を上回る水準となった。</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分子（人件費、扶助費、公債費等の義務的性格の強い経常的経費に充当される一般財源）においては、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大雪による除雪経費等で維持補修費が２１６百万円増、きたあきたふるさと寄附金の増による関連経費等で補助費等が２５８百万円増となり</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分子では３．３ポイントの増となった。一方、</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分母（市税、地方交付税、地方譲与税等の経常的な収入である一般財源及び臨時財政対策債）においては、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地方消費税交付金の増（５５百万円）や地方交付税の増（４９３百万円）などにより分母は４．６ポイントの増となった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。分子・分母ともに</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したが、分</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母</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が大きかったことから全体として比率が改善することとなった。</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比率は改善しているものの、国県平均との乖離が大きくなったことから、</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市税収納対策の強化による市税等自主財源の確保</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北秋田市公共施設等総合管理計画に基づく施設の維持管理費の削減や事務事業の見直しなどにより経常経費の削減を</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推進していく</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151554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61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8255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100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8255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4233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089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24571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43832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39810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市町村合併以降、類似団体平均及び秋田県平均を上回る状況が続いている。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、物件費と維持補修費が増加したもの。特に大雪による除排雪関連経費が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４６．３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65607</xdr:rowOff>
    </xdr:from>
    <xdr:to>
      <xdr:col>23</xdr:col>
      <xdr:colOff>133350</xdr:colOff>
      <xdr:row>83</xdr:row>
      <xdr:rowOff>96617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95957"/>
          <a:ext cx="838200" cy="3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34951</xdr:rowOff>
    </xdr:from>
    <xdr:to>
      <xdr:col>19</xdr:col>
      <xdr:colOff>133350</xdr:colOff>
      <xdr:row>83</xdr:row>
      <xdr:rowOff>65607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65301"/>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34951</xdr:rowOff>
    </xdr:from>
    <xdr:to>
      <xdr:col>15</xdr:col>
      <xdr:colOff>82550</xdr:colOff>
      <xdr:row>83</xdr:row>
      <xdr:rowOff>40343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265301"/>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10482</xdr:rowOff>
    </xdr:from>
    <xdr:to>
      <xdr:col>11</xdr:col>
      <xdr:colOff>31750</xdr:colOff>
      <xdr:row>83</xdr:row>
      <xdr:rowOff>40343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40832"/>
          <a:ext cx="8890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45817</xdr:rowOff>
    </xdr:from>
    <xdr:to>
      <xdr:col>23</xdr:col>
      <xdr:colOff>184150</xdr:colOff>
      <xdr:row>83</xdr:row>
      <xdr:rowOff>147417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17894</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4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14807</xdr:rowOff>
    </xdr:from>
    <xdr:to>
      <xdr:col>19</xdr:col>
      <xdr:colOff>184150</xdr:colOff>
      <xdr:row>83</xdr:row>
      <xdr:rowOff>116407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101184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3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155601</xdr:rowOff>
    </xdr:from>
    <xdr:to>
      <xdr:col>15</xdr:col>
      <xdr:colOff>133350</xdr:colOff>
      <xdr:row>83</xdr:row>
      <xdr:rowOff>85751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70528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160993</xdr:rowOff>
    </xdr:from>
    <xdr:to>
      <xdr:col>11</xdr:col>
      <xdr:colOff>82550</xdr:colOff>
      <xdr:row>83</xdr:row>
      <xdr:rowOff>91143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2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75920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131132</xdr:rowOff>
    </xdr:from>
    <xdr:to>
      <xdr:col>7</xdr:col>
      <xdr:colOff>31750</xdr:colOff>
      <xdr:row>83</xdr:row>
      <xdr:rowOff>61282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46059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7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の９６．９であった。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全国市平均から１．９ポイント、類似団体平均からは０．７ポイント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状況にあるが、今後も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北秋田市職員定員管理計画や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第３次北秋田市行財政改革大綱に基づき、給与水準の適正化に努める。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165805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０００人当たりの職員数については、単独の常備消防を有していることや広い市域を網羅するため旧町ごとに窓口センターや出張所を設置していること、３つの診療所を設置していることなどにより、類似団体平均を大きく上回る水準で推移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ものの、北秋田市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の範囲内で推移している。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今後も同計画の着実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な推進による適切な職員配置と、第３次北秋田市行財政改革大綱に定めた事務事業の見直しにより定員の適正化に努める。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162802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54783"/>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124883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5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104201</xdr:rowOff>
    </xdr:from>
    <xdr:to>
      <xdr:col>72</xdr:col>
      <xdr:colOff>203200</xdr:colOff>
      <xdr:row>62</xdr:row>
      <xdr:rowOff>124883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34101"/>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80070</xdr:rowOff>
    </xdr:from>
    <xdr:to>
      <xdr:col>68</xdr:col>
      <xdr:colOff>152400</xdr:colOff>
      <xdr:row>62</xdr:row>
      <xdr:rowOff>104201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70997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112002</xdr:rowOff>
    </xdr:from>
    <xdr:to>
      <xdr:col>81</xdr:col>
      <xdr:colOff>95250</xdr:colOff>
      <xdr:row>63</xdr:row>
      <xdr:rowOff>42152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84079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1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53401</xdr:rowOff>
    </xdr:from>
    <xdr:to>
      <xdr:col>68</xdr:col>
      <xdr:colOff>203200</xdr:colOff>
      <xdr:row>62</xdr:row>
      <xdr:rowOff>155001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139778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29270</xdr:rowOff>
    </xdr:from>
    <xdr:to>
      <xdr:col>64</xdr:col>
      <xdr:colOff>152400</xdr:colOff>
      <xdr:row>62</xdr:row>
      <xdr:rowOff>130870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115647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4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％となり、前年度に比べて０．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　</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当該比率は３カ年平均として算出されるが、分子においては公債費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の増（１２百万円）や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公営企業債の償還財源に充てたと認められる繰入金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の減（８３百万円）などにより８４百万円の減となり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標準財政規模に含まれる標準税収入額の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減（１２７百万円）や普通交付税及び臨時財政対策債の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（５８５百万円）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４４１百万円の増となった。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単年度では１．１ポイント、３か年平均では０．８ポイントの改善となった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今後も大型建設事業が予定されており、地方債残高の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が見込まれるが、事業実施年度の平準化などにより地方債残高の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増加を抑え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56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56197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817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56197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99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42122</xdr:rowOff>
    </xdr:from>
    <xdr:to>
      <xdr:col>68</xdr:col>
      <xdr:colOff>152400</xdr:colOff>
      <xdr:row>37</xdr:row>
      <xdr:rowOff>56197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8577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91774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77699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％となり、前年度に比べて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１９．８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これは地方債現在高の減（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百万円）、退職手当負担見込額の減（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百万円）などによるもの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のほか、充当可能財源等の増が要因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今後も統合消防分署建設事業や阿仁地区義務教育学校（仮称）改修事業などが予定されており、地方債残高の増嵩が見込まれるが、地方債の繰上償還や事業実施年度の平準化などにより地方債残高の抑制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や償還に必要な財源を確保するための基金への積立の増を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図り、財政の健全化に努める。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128854</xdr:rowOff>
    </xdr:from>
    <xdr:to>
      <xdr:col>81</xdr:col>
      <xdr:colOff>44450</xdr:colOff>
      <xdr:row>16</xdr:row>
      <xdr:rowOff>52959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00604"/>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52959</xdr:rowOff>
    </xdr:from>
    <xdr:to>
      <xdr:col>77</xdr:col>
      <xdr:colOff>44450</xdr:colOff>
      <xdr:row>16</xdr:row>
      <xdr:rowOff>65989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9615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161671</xdr:rowOff>
    </xdr:from>
    <xdr:to>
      <xdr:col>72</xdr:col>
      <xdr:colOff>203200</xdr:colOff>
      <xdr:row>16</xdr:row>
      <xdr:rowOff>65989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33421"/>
          <a:ext cx="8890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161671</xdr:rowOff>
    </xdr:from>
    <xdr:to>
      <xdr:col>68</xdr:col>
      <xdr:colOff>152400</xdr:colOff>
      <xdr:row>16</xdr:row>
      <xdr:rowOff>5182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33421"/>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78054</xdr:rowOff>
    </xdr:from>
    <xdr:to>
      <xdr:col>81</xdr:col>
      <xdr:colOff>95250</xdr:colOff>
      <xdr:row>16</xdr:row>
      <xdr:rowOff>8204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50131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2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2159</xdr:rowOff>
    </xdr:from>
    <xdr:to>
      <xdr:col>77</xdr:col>
      <xdr:colOff>95250</xdr:colOff>
      <xdr:row>16</xdr:row>
      <xdr:rowOff>103759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88536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3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15189</xdr:rowOff>
    </xdr:from>
    <xdr:to>
      <xdr:col>73</xdr:col>
      <xdr:colOff>44450</xdr:colOff>
      <xdr:row>16</xdr:row>
      <xdr:rowOff>116789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101566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110871</xdr:rowOff>
    </xdr:from>
    <xdr:to>
      <xdr:col>68</xdr:col>
      <xdr:colOff>203200</xdr:colOff>
      <xdr:row>16</xdr:row>
      <xdr:rowOff>41021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25798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125832</xdr:rowOff>
    </xdr:from>
    <xdr:to>
      <xdr:col>64</xdr:col>
      <xdr:colOff>152400</xdr:colOff>
      <xdr:row>16</xdr:row>
      <xdr:rowOff>55982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40759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8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退職者の不補充による職員数の減により１．９ポイントの減の２６．９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、北秋田市職員定員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計画に基づ</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適正な執行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前年度決算において、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経費分が人件費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に振り替わったことで比率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となり、今期も比率は減少することができたが、依然として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これは、旧町ごとの庁舎や公民館をはじめとする公共施設を数多く有し、これらの維持管理費が嵩んでいることに起因する。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今後は、北秋田市公共施設等総合管理計画に基づき公共施設の統廃合や集約化などを推進し、物件費の削減を図る。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20</xdr:row>
      <xdr:rowOff>99786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71863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99786</xdr:rowOff>
    </xdr:from>
    <xdr:to>
      <xdr:col>82</xdr:col>
      <xdr:colOff>196850</xdr:colOff>
      <xdr:row>20</xdr:row>
      <xdr:rowOff>99786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2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913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21</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328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143328</xdr:rowOff>
    </xdr:from>
    <xdr:to>
      <xdr:col>73</xdr:col>
      <xdr:colOff>180975</xdr:colOff>
      <xdr:row>21</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72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97064</xdr:rowOff>
    </xdr:from>
    <xdr:to>
      <xdr:col>69</xdr:col>
      <xdr:colOff>92075</xdr:colOff>
      <xdr:row>20</xdr:row>
      <xdr:rowOff>143328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546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29936</xdr:rowOff>
    </xdr:from>
    <xdr:to>
      <xdr:col>69</xdr:col>
      <xdr:colOff>142875</xdr:colOff>
      <xdr:row>17</xdr:row>
      <xdr:rowOff>131536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92528</xdr:rowOff>
    </xdr:from>
    <xdr:to>
      <xdr:col>69</xdr:col>
      <xdr:colOff>142875</xdr:colOff>
      <xdr:row>21</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46264</xdr:rowOff>
    </xdr:from>
    <xdr:to>
      <xdr:col>65</xdr:col>
      <xdr:colOff>53975</xdr:colOff>
      <xdr:row>19</xdr:row>
      <xdr:rowOff>147864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132641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扶助費は、類似団体平均数値を下回っており、類似団体内順位についても上位に位置している。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扶助費自体の減少額は小さいものの、比率の分母となる普通交付税の増が要因となっている。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今後も高齢者、障害者及び生活保護のサービス給付に係る資格審査の徹底を図り、適正な給付に努める。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2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％となり、前年度に比べて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大雪による除排雪経費の増に伴い経常的維持補修費が４０．３ポイント増加したことが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依然として類似団体平均を上回っていることから、今後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会計において料金体系の見直し、収納体制強化などを通じ</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自主財源の増加を図るとともに、繰出金の抑制を図る。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136797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043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58</xdr:row>
      <xdr:rowOff>42091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20431"/>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107406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861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100874</xdr:rowOff>
    </xdr:from>
    <xdr:to>
      <xdr:col>69</xdr:col>
      <xdr:colOff>92075</xdr:colOff>
      <xdr:row>58</xdr:row>
      <xdr:rowOff>107406</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44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162741</xdr:rowOff>
    </xdr:from>
    <xdr:to>
      <xdr:col>74</xdr:col>
      <xdr:colOff>31750</xdr:colOff>
      <xdr:row>58</xdr:row>
      <xdr:rowOff>92891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77668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56606</xdr:rowOff>
    </xdr:from>
    <xdr:to>
      <xdr:col>69</xdr:col>
      <xdr:colOff>142875</xdr:colOff>
      <xdr:row>58</xdr:row>
      <xdr:rowOff>158206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142983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50074</xdr:rowOff>
    </xdr:from>
    <xdr:to>
      <xdr:col>65</xdr:col>
      <xdr:colOff>53975</xdr:colOff>
      <xdr:row>58</xdr:row>
      <xdr:rowOff>151674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136451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i="0" u="none" strike="noStrike" kern="0" cap="none" spc="0" normalizeH="0" baseline="0" noProof="0">
              <a:ln>
                <a:noFill/>
              </a:ln>
              <a:solidFill>
                <a:srgbClr val="00206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補助費等については、前年度と比べて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１．２ポ</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イント増加の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ほぼ同じ水準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これは、直営により常備消防やごみ焼却施設を運営していることから、一部事務組合等に支出する補助費等が少ないことによるものと思われる。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今後も市単独補助金等の見直しを積極的に行い、補助費等の抑制を図る。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443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51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74422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35</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288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公債費は、前年度に比べて０．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の１７．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今後も、利率の高い地方債の償還を計画的に実施するとともに、地方債発行の抑制を行いながら公債費負担の軽減を図る。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129286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74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129286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857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143002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857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143002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公債費以外の比率は、０．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ポイント減少して７７．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上回る高い水準となっている。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多数の公共施設の管理経費や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下水道事業会計補助金等の高止まり、除排雪経費の増加によるものである。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北秋田市職員定員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計画の着実な実行、北秋田市公共施設等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総合管理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計画に基づく施設の維持管理費の削減、費用対効果の低い事務事業の見直しなどの行財政改革に努める。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113285</xdr:rowOff>
    </xdr:from>
    <xdr:to>
      <xdr:col>82</xdr:col>
      <xdr:colOff>107950</xdr:colOff>
      <xdr:row>80</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8292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856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140715</xdr:rowOff>
    </xdr:from>
    <xdr:to>
      <xdr:col>73</xdr:col>
      <xdr:colOff>180975</xdr:colOff>
      <xdr:row>81</xdr:row>
      <xdr:rowOff>5842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856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83565</xdr:rowOff>
    </xdr:from>
    <xdr:to>
      <xdr:col>69</xdr:col>
      <xdr:colOff>92075</xdr:colOff>
      <xdr:row>80</xdr:row>
      <xdr:rowOff>140715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281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62485</xdr:rowOff>
    </xdr:from>
    <xdr:to>
      <xdr:col>82</xdr:col>
      <xdr:colOff>158750</xdr:colOff>
      <xdr:row>80</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34562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126492</xdr:rowOff>
    </xdr:from>
    <xdr:to>
      <xdr:col>74</xdr:col>
      <xdr:colOff>31750</xdr:colOff>
      <xdr:row>81</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89915</xdr:rowOff>
    </xdr:from>
    <xdr:to>
      <xdr:col>69</xdr:col>
      <xdr:colOff>142875</xdr:colOff>
      <xdr:row>81</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4842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170993</xdr:rowOff>
    </xdr:from>
    <xdr:to>
      <xdr:col>29</xdr:col>
      <xdr:colOff>127000</xdr:colOff>
      <xdr:row>15</xdr:row>
      <xdr:rowOff>13983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18918"/>
          <a:ext cx="647700" cy="1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13983</xdr:rowOff>
    </xdr:from>
    <xdr:to>
      <xdr:col>26</xdr:col>
      <xdr:colOff>50800</xdr:colOff>
      <xdr:row>15</xdr:row>
      <xdr:rowOff>106909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3358"/>
          <a:ext cx="698500" cy="9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105829</xdr:rowOff>
    </xdr:from>
    <xdr:to>
      <xdr:col>22</xdr:col>
      <xdr:colOff>114300</xdr:colOff>
      <xdr:row>15</xdr:row>
      <xdr:rowOff>106909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25204"/>
          <a:ext cx="698500" cy="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105435</xdr:rowOff>
    </xdr:from>
    <xdr:to>
      <xdr:col>18</xdr:col>
      <xdr:colOff>177800</xdr:colOff>
      <xdr:row>15</xdr:row>
      <xdr:rowOff>105829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24810"/>
          <a:ext cx="698500" cy="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120193</xdr:rowOff>
    </xdr:from>
    <xdr:to>
      <xdr:col>29</xdr:col>
      <xdr:colOff>177800</xdr:colOff>
      <xdr:row>15</xdr:row>
      <xdr:rowOff>50343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6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136720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134633</xdr:rowOff>
    </xdr:from>
    <xdr:to>
      <xdr:col>26</xdr:col>
      <xdr:colOff>101600</xdr:colOff>
      <xdr:row>15</xdr:row>
      <xdr:rowOff>64783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74960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1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56109</xdr:rowOff>
    </xdr:from>
    <xdr:to>
      <xdr:col>22</xdr:col>
      <xdr:colOff>165100</xdr:colOff>
      <xdr:row>15</xdr:row>
      <xdr:rowOff>157709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167886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55029</xdr:rowOff>
    </xdr:from>
    <xdr:to>
      <xdr:col>19</xdr:col>
      <xdr:colOff>38100</xdr:colOff>
      <xdr:row>15</xdr:row>
      <xdr:rowOff>156629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54635</xdr:rowOff>
    </xdr:from>
    <xdr:to>
      <xdr:col>15</xdr:col>
      <xdr:colOff>101600</xdr:colOff>
      <xdr:row>15</xdr:row>
      <xdr:rowOff>156235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301403</xdr:rowOff>
    </xdr:from>
    <xdr:to>
      <xdr:col>29</xdr:col>
      <xdr:colOff>127000</xdr:colOff>
      <xdr:row>37</xdr:row>
      <xdr:rowOff>308749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26103"/>
          <a:ext cx="647700" cy="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297143</xdr:rowOff>
    </xdr:from>
    <xdr:to>
      <xdr:col>26</xdr:col>
      <xdr:colOff>50800</xdr:colOff>
      <xdr:row>37</xdr:row>
      <xdr:rowOff>301403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21843"/>
          <a:ext cx="698500" cy="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289619</xdr:rowOff>
    </xdr:from>
    <xdr:to>
      <xdr:col>22</xdr:col>
      <xdr:colOff>114300</xdr:colOff>
      <xdr:row>37</xdr:row>
      <xdr:rowOff>297143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14319"/>
          <a:ext cx="6985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271090</xdr:rowOff>
    </xdr:from>
    <xdr:to>
      <xdr:col>18</xdr:col>
      <xdr:colOff>177800</xdr:colOff>
      <xdr:row>37</xdr:row>
      <xdr:rowOff>289619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95790"/>
          <a:ext cx="698500" cy="1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257949</xdr:rowOff>
    </xdr:from>
    <xdr:to>
      <xdr:col>29</xdr:col>
      <xdr:colOff>177800</xdr:colOff>
      <xdr:row>38</xdr:row>
      <xdr:rowOff>16649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82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103026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250603</xdr:rowOff>
    </xdr:from>
    <xdr:to>
      <xdr:col>26</xdr:col>
      <xdr:colOff>101600</xdr:colOff>
      <xdr:row>38</xdr:row>
      <xdr:rowOff>9303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19480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246343</xdr:rowOff>
    </xdr:from>
    <xdr:to>
      <xdr:col>22</xdr:col>
      <xdr:colOff>165100</xdr:colOff>
      <xdr:row>38</xdr:row>
      <xdr:rowOff>5043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7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238819</xdr:rowOff>
    </xdr:from>
    <xdr:to>
      <xdr:col>19</xdr:col>
      <xdr:colOff>38100</xdr:colOff>
      <xdr:row>37</xdr:row>
      <xdr:rowOff>340419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220290</xdr:rowOff>
    </xdr:from>
    <xdr:to>
      <xdr:col>15</xdr:col>
      <xdr:colOff>101600</xdr:colOff>
      <xdr:row>37</xdr:row>
      <xdr:rowOff>321890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160617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64859</xdr:rowOff>
    </xdr:from>
    <xdr:to>
      <xdr:col>24</xdr:col>
      <xdr:colOff>63500</xdr:colOff>
      <xdr:row>33</xdr:row>
      <xdr:rowOff>66230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270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66230</xdr:rowOff>
    </xdr:from>
    <xdr:to>
      <xdr:col>19</xdr:col>
      <xdr:colOff>177800</xdr:colOff>
      <xdr:row>34</xdr:row>
      <xdr:rowOff>119075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4080"/>
          <a:ext cx="889000" cy="2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119075</xdr:rowOff>
    </xdr:from>
    <xdr:to>
      <xdr:col>15</xdr:col>
      <xdr:colOff>50800</xdr:colOff>
      <xdr:row>34</xdr:row>
      <xdr:rowOff>158674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8375"/>
          <a:ext cx="8890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158674</xdr:rowOff>
    </xdr:from>
    <xdr:to>
      <xdr:col>10</xdr:col>
      <xdr:colOff>114300</xdr:colOff>
      <xdr:row>34</xdr:row>
      <xdr:rowOff>171196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7974"/>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14059</xdr:rowOff>
    </xdr:from>
    <xdr:to>
      <xdr:col>24</xdr:col>
      <xdr:colOff>114300</xdr:colOff>
      <xdr:row>33</xdr:row>
      <xdr:rowOff>115659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36936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15430</xdr:rowOff>
    </xdr:from>
    <xdr:to>
      <xdr:col>20</xdr:col>
      <xdr:colOff>38100</xdr:colOff>
      <xdr:row>33</xdr:row>
      <xdr:rowOff>117030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133557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68275</xdr:rowOff>
    </xdr:from>
    <xdr:to>
      <xdr:col>15</xdr:col>
      <xdr:colOff>101600</xdr:colOff>
      <xdr:row>34</xdr:row>
      <xdr:rowOff>169875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14952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107874</xdr:rowOff>
    </xdr:from>
    <xdr:to>
      <xdr:col>10</xdr:col>
      <xdr:colOff>165100</xdr:colOff>
      <xdr:row>35</xdr:row>
      <xdr:rowOff>38024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54551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120396</xdr:rowOff>
    </xdr:from>
    <xdr:to>
      <xdr:col>6</xdr:col>
      <xdr:colOff>38100</xdr:colOff>
      <xdr:row>35</xdr:row>
      <xdr:rowOff>50546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67073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79375</xdr:rowOff>
    </xdr:from>
    <xdr:to>
      <xdr:col>24</xdr:col>
      <xdr:colOff>63500</xdr:colOff>
      <xdr:row>57</xdr:row>
      <xdr:rowOff>91966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52025"/>
          <a:ext cx="8382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58879</xdr:rowOff>
    </xdr:from>
    <xdr:to>
      <xdr:col>19</xdr:col>
      <xdr:colOff>177800</xdr:colOff>
      <xdr:row>57</xdr:row>
      <xdr:rowOff>91966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31529"/>
          <a:ext cx="889000" cy="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58879</xdr:rowOff>
    </xdr:from>
    <xdr:to>
      <xdr:col>15</xdr:col>
      <xdr:colOff>50800</xdr:colOff>
      <xdr:row>57</xdr:row>
      <xdr:rowOff>62936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31529"/>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62936</xdr:rowOff>
    </xdr:from>
    <xdr:to>
      <xdr:col>10</xdr:col>
      <xdr:colOff>114300</xdr:colOff>
      <xdr:row>57</xdr:row>
      <xdr:rowOff>100429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35586"/>
          <a:ext cx="889000" cy="3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28575</xdr:rowOff>
    </xdr:from>
    <xdr:to>
      <xdr:col>24</xdr:col>
      <xdr:colOff>114300</xdr:colOff>
      <xdr:row>57</xdr:row>
      <xdr:rowOff>130175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159402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41166</xdr:rowOff>
    </xdr:from>
    <xdr:to>
      <xdr:col>20</xdr:col>
      <xdr:colOff>38100</xdr:colOff>
      <xdr:row>57</xdr:row>
      <xdr:rowOff>142766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159293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8079</xdr:rowOff>
    </xdr:from>
    <xdr:to>
      <xdr:col>15</xdr:col>
      <xdr:colOff>101600</xdr:colOff>
      <xdr:row>57</xdr:row>
      <xdr:rowOff>109679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126206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12136</xdr:rowOff>
    </xdr:from>
    <xdr:to>
      <xdr:col>10</xdr:col>
      <xdr:colOff>165100</xdr:colOff>
      <xdr:row>57</xdr:row>
      <xdr:rowOff>113736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130263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49629</xdr:rowOff>
    </xdr:from>
    <xdr:to>
      <xdr:col>6</xdr:col>
      <xdr:colOff>38100</xdr:colOff>
      <xdr:row>57</xdr:row>
      <xdr:rowOff>151229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167756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113607</xdr:rowOff>
    </xdr:from>
    <xdr:to>
      <xdr:col>24</xdr:col>
      <xdr:colOff>63500</xdr:colOff>
      <xdr:row>77</xdr:row>
      <xdr:rowOff>76313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43807"/>
          <a:ext cx="838200" cy="1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76313</xdr:rowOff>
    </xdr:from>
    <xdr:to>
      <xdr:col>19</xdr:col>
      <xdr:colOff>177800</xdr:colOff>
      <xdr:row>78</xdr:row>
      <xdr:rowOff>40210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77963"/>
          <a:ext cx="889000" cy="13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147848</xdr:rowOff>
    </xdr:from>
    <xdr:to>
      <xdr:col>15</xdr:col>
      <xdr:colOff>50800</xdr:colOff>
      <xdr:row>78</xdr:row>
      <xdr:rowOff>40210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49498"/>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119566</xdr:rowOff>
    </xdr:from>
    <xdr:to>
      <xdr:col>10</xdr:col>
      <xdr:colOff>114300</xdr:colOff>
      <xdr:row>77</xdr:row>
      <xdr:rowOff>147848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2121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62807</xdr:rowOff>
    </xdr:from>
    <xdr:to>
      <xdr:col>24</xdr:col>
      <xdr:colOff>114300</xdr:colOff>
      <xdr:row>76</xdr:row>
      <xdr:rowOff>164407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85684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25513</xdr:rowOff>
    </xdr:from>
    <xdr:to>
      <xdr:col>20</xdr:col>
      <xdr:colOff>38100</xdr:colOff>
      <xdr:row>77</xdr:row>
      <xdr:rowOff>127113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143640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160860</xdr:rowOff>
    </xdr:from>
    <xdr:to>
      <xdr:col>15</xdr:col>
      <xdr:colOff>101600</xdr:colOff>
      <xdr:row>78</xdr:row>
      <xdr:rowOff>91010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107537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97048</xdr:rowOff>
    </xdr:from>
    <xdr:to>
      <xdr:col>10</xdr:col>
      <xdr:colOff>165100</xdr:colOff>
      <xdr:row>78</xdr:row>
      <xdr:rowOff>27198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43725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68766</xdr:rowOff>
    </xdr:from>
    <xdr:to>
      <xdr:col>6</xdr:col>
      <xdr:colOff>38100</xdr:colOff>
      <xdr:row>77</xdr:row>
      <xdr:rowOff>170366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15443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90070</xdr:rowOff>
    </xdr:from>
    <xdr:to>
      <xdr:col>24</xdr:col>
      <xdr:colOff>63500</xdr:colOff>
      <xdr:row>96</xdr:row>
      <xdr:rowOff>145735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77820"/>
          <a:ext cx="838200" cy="2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145735</xdr:rowOff>
    </xdr:from>
    <xdr:to>
      <xdr:col>19</xdr:col>
      <xdr:colOff>177800</xdr:colOff>
      <xdr:row>97</xdr:row>
      <xdr:rowOff>67112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4935"/>
          <a:ext cx="889000" cy="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67112</xdr:rowOff>
    </xdr:from>
    <xdr:to>
      <xdr:col>15</xdr:col>
      <xdr:colOff>50800</xdr:colOff>
      <xdr:row>97</xdr:row>
      <xdr:rowOff>74450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77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48413</xdr:rowOff>
    </xdr:from>
    <xdr:to>
      <xdr:col>10</xdr:col>
      <xdr:colOff>114300</xdr:colOff>
      <xdr:row>97</xdr:row>
      <xdr:rowOff>74450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9063"/>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39270</xdr:rowOff>
    </xdr:from>
    <xdr:to>
      <xdr:col>24</xdr:col>
      <xdr:colOff>114300</xdr:colOff>
      <xdr:row>95</xdr:row>
      <xdr:rowOff>140870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62147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7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94935</xdr:rowOff>
    </xdr:from>
    <xdr:to>
      <xdr:col>20</xdr:col>
      <xdr:colOff>38100</xdr:colOff>
      <xdr:row>97</xdr:row>
      <xdr:rowOff>25085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41612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32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16312</xdr:rowOff>
    </xdr:from>
    <xdr:to>
      <xdr:col>15</xdr:col>
      <xdr:colOff>101600</xdr:colOff>
      <xdr:row>97</xdr:row>
      <xdr:rowOff>117912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109039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23650</xdr:rowOff>
    </xdr:from>
    <xdr:to>
      <xdr:col>10</xdr:col>
      <xdr:colOff>165100</xdr:colOff>
      <xdr:row>97</xdr:row>
      <xdr:rowOff>125250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116377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169063</xdr:rowOff>
    </xdr:from>
    <xdr:to>
      <xdr:col>6</xdr:col>
      <xdr:colOff>38100</xdr:colOff>
      <xdr:row>97</xdr:row>
      <xdr:rowOff>99213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90340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36140</xdr:rowOff>
    </xdr:from>
    <xdr:to>
      <xdr:col>55</xdr:col>
      <xdr:colOff>0</xdr:colOff>
      <xdr:row>36</xdr:row>
      <xdr:rowOff>148703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65440"/>
          <a:ext cx="838200" cy="4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36140</xdr:rowOff>
    </xdr:from>
    <xdr:to>
      <xdr:col>50</xdr:col>
      <xdr:colOff>114300</xdr:colOff>
      <xdr:row>37</xdr:row>
      <xdr:rowOff>113144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65440"/>
          <a:ext cx="889000" cy="59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113144</xdr:rowOff>
    </xdr:from>
    <xdr:to>
      <xdr:col>45</xdr:col>
      <xdr:colOff>177800</xdr:colOff>
      <xdr:row>37</xdr:row>
      <xdr:rowOff>117015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6794"/>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117015</xdr:rowOff>
    </xdr:from>
    <xdr:to>
      <xdr:col>41</xdr:col>
      <xdr:colOff>50800</xdr:colOff>
      <xdr:row>37</xdr:row>
      <xdr:rowOff>167170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0665"/>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97903</xdr:rowOff>
    </xdr:from>
    <xdr:to>
      <xdr:col>55</xdr:col>
      <xdr:colOff>50800</xdr:colOff>
      <xdr:row>37</xdr:row>
      <xdr:rowOff>28053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120780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156790</xdr:rowOff>
    </xdr:from>
    <xdr:to>
      <xdr:col>50</xdr:col>
      <xdr:colOff>165100</xdr:colOff>
      <xdr:row>34</xdr:row>
      <xdr:rowOff>86940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103467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62344</xdr:rowOff>
    </xdr:from>
    <xdr:to>
      <xdr:col>46</xdr:col>
      <xdr:colOff>38100</xdr:colOff>
      <xdr:row>37</xdr:row>
      <xdr:rowOff>163944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155071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66215</xdr:rowOff>
    </xdr:from>
    <xdr:to>
      <xdr:col>41</xdr:col>
      <xdr:colOff>101600</xdr:colOff>
      <xdr:row>37</xdr:row>
      <xdr:rowOff>167815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116370</xdr:rowOff>
    </xdr:from>
    <xdr:to>
      <xdr:col>36</xdr:col>
      <xdr:colOff>165100</xdr:colOff>
      <xdr:row>38</xdr:row>
      <xdr:rowOff>46520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37647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120283</xdr:rowOff>
    </xdr:from>
    <xdr:to>
      <xdr:col>55</xdr:col>
      <xdr:colOff>0</xdr:colOff>
      <xdr:row>55</xdr:row>
      <xdr:rowOff>9046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378583"/>
          <a:ext cx="838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168439</xdr:rowOff>
    </xdr:from>
    <xdr:to>
      <xdr:col>50</xdr:col>
      <xdr:colOff>114300</xdr:colOff>
      <xdr:row>55</xdr:row>
      <xdr:rowOff>9046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426739"/>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168439</xdr:rowOff>
    </xdr:from>
    <xdr:to>
      <xdr:col>45</xdr:col>
      <xdr:colOff>177800</xdr:colOff>
      <xdr:row>56</xdr:row>
      <xdr:rowOff>26753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26739"/>
          <a:ext cx="88900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116209</xdr:rowOff>
    </xdr:from>
    <xdr:to>
      <xdr:col>41</xdr:col>
      <xdr:colOff>50800</xdr:colOff>
      <xdr:row>56</xdr:row>
      <xdr:rowOff>26753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031609"/>
          <a:ext cx="889000" cy="59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69483</xdr:rowOff>
    </xdr:from>
    <xdr:to>
      <xdr:col>55</xdr:col>
      <xdr:colOff>50800</xdr:colOff>
      <xdr:row>54</xdr:row>
      <xdr:rowOff>171083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92360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1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129696</xdr:rowOff>
    </xdr:from>
    <xdr:to>
      <xdr:col>50</xdr:col>
      <xdr:colOff>165100</xdr:colOff>
      <xdr:row>55</xdr:row>
      <xdr:rowOff>59846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76373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6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117639</xdr:rowOff>
    </xdr:from>
    <xdr:to>
      <xdr:col>46</xdr:col>
      <xdr:colOff>38100</xdr:colOff>
      <xdr:row>55</xdr:row>
      <xdr:rowOff>47789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64316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5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147403</xdr:rowOff>
    </xdr:from>
    <xdr:to>
      <xdr:col>41</xdr:col>
      <xdr:colOff>101600</xdr:colOff>
      <xdr:row>56</xdr:row>
      <xdr:rowOff>77553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94080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65409</xdr:rowOff>
    </xdr:from>
    <xdr:to>
      <xdr:col>36</xdr:col>
      <xdr:colOff>165100</xdr:colOff>
      <xdr:row>52</xdr:row>
      <xdr:rowOff>167009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9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12086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75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41568</xdr:rowOff>
    </xdr:from>
    <xdr:to>
      <xdr:col>55</xdr:col>
      <xdr:colOff>0</xdr:colOff>
      <xdr:row>76</xdr:row>
      <xdr:rowOff>49020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728868"/>
          <a:ext cx="838200" cy="35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30567</xdr:rowOff>
    </xdr:from>
    <xdr:to>
      <xdr:col>50</xdr:col>
      <xdr:colOff>114300</xdr:colOff>
      <xdr:row>76</xdr:row>
      <xdr:rowOff>49020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060767"/>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30567</xdr:rowOff>
    </xdr:from>
    <xdr:to>
      <xdr:col>45</xdr:col>
      <xdr:colOff>177800</xdr:colOff>
      <xdr:row>76</xdr:row>
      <xdr:rowOff>37167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060767"/>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37167</xdr:rowOff>
    </xdr:from>
    <xdr:to>
      <xdr:col>41</xdr:col>
      <xdr:colOff>50800</xdr:colOff>
      <xdr:row>77</xdr:row>
      <xdr:rowOff>151822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67367"/>
          <a:ext cx="889000" cy="2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162218</xdr:rowOff>
    </xdr:from>
    <xdr:to>
      <xdr:col>55</xdr:col>
      <xdr:colOff>50800</xdr:colOff>
      <xdr:row>74</xdr:row>
      <xdr:rowOff>92368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6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13645</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52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169670</xdr:rowOff>
    </xdr:from>
    <xdr:to>
      <xdr:col>50</xdr:col>
      <xdr:colOff>165100</xdr:colOff>
      <xdr:row>76</xdr:row>
      <xdr:rowOff>99820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116347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0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151217</xdr:rowOff>
    </xdr:from>
    <xdr:to>
      <xdr:col>46</xdr:col>
      <xdr:colOff>38100</xdr:colOff>
      <xdr:row>76</xdr:row>
      <xdr:rowOff>81367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97893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7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157817</xdr:rowOff>
    </xdr:from>
    <xdr:to>
      <xdr:col>41</xdr:col>
      <xdr:colOff>101600</xdr:colOff>
      <xdr:row>76</xdr:row>
      <xdr:rowOff>87967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104494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7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101022</xdr:rowOff>
    </xdr:from>
    <xdr:to>
      <xdr:col>36</xdr:col>
      <xdr:colOff>165100</xdr:colOff>
      <xdr:row>78</xdr:row>
      <xdr:rowOff>31172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22299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3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164759</xdr:rowOff>
    </xdr:from>
    <xdr:to>
      <xdr:col>55</xdr:col>
      <xdr:colOff>0</xdr:colOff>
      <xdr:row>97</xdr:row>
      <xdr:rowOff>160868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23959"/>
          <a:ext cx="838200" cy="16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136170</xdr:rowOff>
    </xdr:from>
    <xdr:to>
      <xdr:col>50</xdr:col>
      <xdr:colOff>114300</xdr:colOff>
      <xdr:row>96</xdr:row>
      <xdr:rowOff>164759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595370"/>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136170</xdr:rowOff>
    </xdr:from>
    <xdr:to>
      <xdr:col>45</xdr:col>
      <xdr:colOff>177800</xdr:colOff>
      <xdr:row>98</xdr:row>
      <xdr:rowOff>36917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595370"/>
          <a:ext cx="889000" cy="2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83090</xdr:rowOff>
    </xdr:from>
    <xdr:to>
      <xdr:col>41</xdr:col>
      <xdr:colOff>50800</xdr:colOff>
      <xdr:row>98</xdr:row>
      <xdr:rowOff>36917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027940"/>
          <a:ext cx="889000" cy="8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110068</xdr:rowOff>
    </xdr:from>
    <xdr:to>
      <xdr:col>55</xdr:col>
      <xdr:colOff>50800</xdr:colOff>
      <xdr:row>98</xdr:row>
      <xdr:rowOff>40218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24995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113959</xdr:rowOff>
    </xdr:from>
    <xdr:to>
      <xdr:col>50</xdr:col>
      <xdr:colOff>165100</xdr:colOff>
      <xdr:row>97</xdr:row>
      <xdr:rowOff>44109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60636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85370</xdr:rowOff>
    </xdr:from>
    <xdr:to>
      <xdr:col>46</xdr:col>
      <xdr:colOff>38100</xdr:colOff>
      <xdr:row>97</xdr:row>
      <xdr:rowOff>15520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32047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157567</xdr:rowOff>
    </xdr:from>
    <xdr:to>
      <xdr:col>41</xdr:col>
      <xdr:colOff>101600</xdr:colOff>
      <xdr:row>98</xdr:row>
      <xdr:rowOff>87717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78844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32290</xdr:rowOff>
    </xdr:from>
    <xdr:to>
      <xdr:col>36</xdr:col>
      <xdr:colOff>165100</xdr:colOff>
      <xdr:row>93</xdr:row>
      <xdr:rowOff>133890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59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150417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575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20896</xdr:rowOff>
    </xdr:from>
    <xdr:to>
      <xdr:col>85</xdr:col>
      <xdr:colOff>127000</xdr:colOff>
      <xdr:row>38</xdr:row>
      <xdr:rowOff>21794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5996"/>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171281</xdr:rowOff>
    </xdr:from>
    <xdr:to>
      <xdr:col>81</xdr:col>
      <xdr:colOff>50800</xdr:colOff>
      <xdr:row>38</xdr:row>
      <xdr:rowOff>20896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14931"/>
          <a:ext cx="889000" cy="2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125521</xdr:rowOff>
    </xdr:from>
    <xdr:to>
      <xdr:col>76</xdr:col>
      <xdr:colOff>114300</xdr:colOff>
      <xdr:row>37</xdr:row>
      <xdr:rowOff>171281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69171"/>
          <a:ext cx="889000" cy="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125521</xdr:rowOff>
    </xdr:from>
    <xdr:to>
      <xdr:col>71</xdr:col>
      <xdr:colOff>177800</xdr:colOff>
      <xdr:row>38</xdr:row>
      <xdr:rowOff>4952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69171"/>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142444</xdr:rowOff>
    </xdr:from>
    <xdr:to>
      <xdr:col>85</xdr:col>
      <xdr:colOff>177800</xdr:colOff>
      <xdr:row>38</xdr:row>
      <xdr:rowOff>72594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141546</xdr:rowOff>
    </xdr:from>
    <xdr:to>
      <xdr:col>81</xdr:col>
      <xdr:colOff>101600</xdr:colOff>
      <xdr:row>38</xdr:row>
      <xdr:rowOff>71696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62823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7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120481</xdr:rowOff>
    </xdr:from>
    <xdr:to>
      <xdr:col>76</xdr:col>
      <xdr:colOff>165100</xdr:colOff>
      <xdr:row>38</xdr:row>
      <xdr:rowOff>50631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41758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74721</xdr:rowOff>
    </xdr:from>
    <xdr:to>
      <xdr:col>72</xdr:col>
      <xdr:colOff>38100</xdr:colOff>
      <xdr:row>38</xdr:row>
      <xdr:rowOff>4871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21398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125602</xdr:rowOff>
    </xdr:from>
    <xdr:to>
      <xdr:col>67</xdr:col>
      <xdr:colOff>101600</xdr:colOff>
      <xdr:row>38</xdr:row>
      <xdr:rowOff>55752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46879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161544</xdr:rowOff>
    </xdr:from>
    <xdr:to>
      <xdr:col>85</xdr:col>
      <xdr:colOff>127000</xdr:colOff>
      <xdr:row>77</xdr:row>
      <xdr:rowOff>167838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63194"/>
          <a:ext cx="8382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150228</xdr:rowOff>
    </xdr:from>
    <xdr:to>
      <xdr:col>81</xdr:col>
      <xdr:colOff>50800</xdr:colOff>
      <xdr:row>77</xdr:row>
      <xdr:rowOff>167838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51878"/>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150228</xdr:rowOff>
    </xdr:from>
    <xdr:to>
      <xdr:col>76</xdr:col>
      <xdr:colOff>114300</xdr:colOff>
      <xdr:row>77</xdr:row>
      <xdr:rowOff>152812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51878"/>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152812</xdr:rowOff>
    </xdr:from>
    <xdr:to>
      <xdr:col>71</xdr:col>
      <xdr:colOff>177800</xdr:colOff>
      <xdr:row>78</xdr:row>
      <xdr:rowOff>3849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54462"/>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110744</xdr:rowOff>
    </xdr:from>
    <xdr:to>
      <xdr:col>85</xdr:col>
      <xdr:colOff>177800</xdr:colOff>
      <xdr:row>78</xdr:row>
      <xdr:rowOff>40894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133621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117038</xdr:rowOff>
    </xdr:from>
    <xdr:to>
      <xdr:col>81</xdr:col>
      <xdr:colOff>101600</xdr:colOff>
      <xdr:row>78</xdr:row>
      <xdr:rowOff>47188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63715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99428</xdr:rowOff>
    </xdr:from>
    <xdr:to>
      <xdr:col>76</xdr:col>
      <xdr:colOff>165100</xdr:colOff>
      <xdr:row>78</xdr:row>
      <xdr:rowOff>29578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46105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102012</xdr:rowOff>
    </xdr:from>
    <xdr:to>
      <xdr:col>72</xdr:col>
      <xdr:colOff>38100</xdr:colOff>
      <xdr:row>78</xdr:row>
      <xdr:rowOff>32162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48689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124499</xdr:rowOff>
    </xdr:from>
    <xdr:to>
      <xdr:col>67</xdr:col>
      <xdr:colOff>101600</xdr:colOff>
      <xdr:row>78</xdr:row>
      <xdr:rowOff>54649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71176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23997</xdr:rowOff>
    </xdr:from>
    <xdr:to>
      <xdr:col>85</xdr:col>
      <xdr:colOff>127000</xdr:colOff>
      <xdr:row>98</xdr:row>
      <xdr:rowOff>73219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26097"/>
          <a:ext cx="8382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73219</xdr:rowOff>
    </xdr:from>
    <xdr:to>
      <xdr:col>81</xdr:col>
      <xdr:colOff>50800</xdr:colOff>
      <xdr:row>98</xdr:row>
      <xdr:rowOff>80271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75319"/>
          <a:ext cx="8890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51712</xdr:rowOff>
    </xdr:from>
    <xdr:to>
      <xdr:col>76</xdr:col>
      <xdr:colOff>114300</xdr:colOff>
      <xdr:row>98</xdr:row>
      <xdr:rowOff>80271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53812"/>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51712</xdr:rowOff>
    </xdr:from>
    <xdr:to>
      <xdr:col>71</xdr:col>
      <xdr:colOff>177800</xdr:colOff>
      <xdr:row>98</xdr:row>
      <xdr:rowOff>84210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53812"/>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144647</xdr:rowOff>
    </xdr:from>
    <xdr:to>
      <xdr:col>85</xdr:col>
      <xdr:colOff>177800</xdr:colOff>
      <xdr:row>98</xdr:row>
      <xdr:rowOff>74797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104024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22419</xdr:rowOff>
    </xdr:from>
    <xdr:to>
      <xdr:col>81</xdr:col>
      <xdr:colOff>101600</xdr:colOff>
      <xdr:row>98</xdr:row>
      <xdr:rowOff>124019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115146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1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29471</xdr:rowOff>
    </xdr:from>
    <xdr:to>
      <xdr:col>76</xdr:col>
      <xdr:colOff>165100</xdr:colOff>
      <xdr:row>98</xdr:row>
      <xdr:rowOff>131071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147598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912</xdr:rowOff>
    </xdr:from>
    <xdr:to>
      <xdr:col>72</xdr:col>
      <xdr:colOff>38100</xdr:colOff>
      <xdr:row>98</xdr:row>
      <xdr:rowOff>102512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119039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33410</xdr:rowOff>
    </xdr:from>
    <xdr:to>
      <xdr:col>67</xdr:col>
      <xdr:colOff>101600</xdr:colOff>
      <xdr:row>98</xdr:row>
      <xdr:rowOff>135010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151537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34163</xdr:rowOff>
    </xdr:from>
    <xdr:to>
      <xdr:col>116</xdr:col>
      <xdr:colOff>63500</xdr:colOff>
      <xdr:row>35</xdr:row>
      <xdr:rowOff>170752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034913"/>
          <a:ext cx="838200"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34163</xdr:rowOff>
    </xdr:from>
    <xdr:to>
      <xdr:col>111</xdr:col>
      <xdr:colOff>177800</xdr:colOff>
      <xdr:row>37</xdr:row>
      <xdr:rowOff>126898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034913"/>
          <a:ext cx="889000" cy="4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30924</xdr:rowOff>
    </xdr:from>
    <xdr:to>
      <xdr:col>107</xdr:col>
      <xdr:colOff>50800</xdr:colOff>
      <xdr:row>37</xdr:row>
      <xdr:rowOff>126898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374574"/>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30924</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374574"/>
          <a:ext cx="889000" cy="3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119952</xdr:rowOff>
    </xdr:from>
    <xdr:to>
      <xdr:col>116</xdr:col>
      <xdr:colOff>114300</xdr:colOff>
      <xdr:row>36</xdr:row>
      <xdr:rowOff>50102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1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142829</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9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154813</xdr:rowOff>
    </xdr:from>
    <xdr:to>
      <xdr:col>112</xdr:col>
      <xdr:colOff>38100</xdr:colOff>
      <xdr:row>35</xdr:row>
      <xdr:rowOff>84963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101490</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7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76098</xdr:rowOff>
    </xdr:from>
    <xdr:to>
      <xdr:col>107</xdr:col>
      <xdr:colOff>101600</xdr:colOff>
      <xdr:row>38</xdr:row>
      <xdr:rowOff>6248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22775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151574</xdr:rowOff>
    </xdr:from>
    <xdr:to>
      <xdr:col>102</xdr:col>
      <xdr:colOff>165100</xdr:colOff>
      <xdr:row>37</xdr:row>
      <xdr:rowOff>81724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98251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98628</xdr:rowOff>
    </xdr:from>
    <xdr:to>
      <xdr:col>116</xdr:col>
      <xdr:colOff>63500</xdr:colOff>
      <xdr:row>58</xdr:row>
      <xdr:rowOff>108344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42728"/>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98628</xdr:rowOff>
    </xdr:from>
    <xdr:to>
      <xdr:col>111</xdr:col>
      <xdr:colOff>177800</xdr:colOff>
      <xdr:row>58</xdr:row>
      <xdr:rowOff>113011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2728"/>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79902</xdr:rowOff>
    </xdr:from>
    <xdr:to>
      <xdr:col>107</xdr:col>
      <xdr:colOff>50800</xdr:colOff>
      <xdr:row>58</xdr:row>
      <xdr:rowOff>113011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24002"/>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79902</xdr:rowOff>
    </xdr:from>
    <xdr:to>
      <xdr:col>102</xdr:col>
      <xdr:colOff>114300</xdr:colOff>
      <xdr:row>58</xdr:row>
      <xdr:rowOff>81597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24002"/>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57544</xdr:rowOff>
    </xdr:from>
    <xdr:to>
      <xdr:col>116</xdr:col>
      <xdr:colOff>114300</xdr:colOff>
      <xdr:row>58</xdr:row>
      <xdr:rowOff>159144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16921</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8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47828</xdr:rowOff>
    </xdr:from>
    <xdr:to>
      <xdr:col>112</xdr:col>
      <xdr:colOff>38100</xdr:colOff>
      <xdr:row>58</xdr:row>
      <xdr:rowOff>149428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140555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62211</xdr:rowOff>
    </xdr:from>
    <xdr:to>
      <xdr:col>107</xdr:col>
      <xdr:colOff>101600</xdr:colOff>
      <xdr:row>58</xdr:row>
      <xdr:rowOff>163811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0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154938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29102</xdr:rowOff>
    </xdr:from>
    <xdr:to>
      <xdr:col>102</xdr:col>
      <xdr:colOff>165100</xdr:colOff>
      <xdr:row>58</xdr:row>
      <xdr:rowOff>130702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147229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4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30797</xdr:rowOff>
    </xdr:from>
    <xdr:to>
      <xdr:col>98</xdr:col>
      <xdr:colOff>38100</xdr:colOff>
      <xdr:row>58</xdr:row>
      <xdr:rowOff>132397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148924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5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109558</xdr:rowOff>
    </xdr:from>
    <xdr:to>
      <xdr:col>116</xdr:col>
      <xdr:colOff>63500</xdr:colOff>
      <xdr:row>75</xdr:row>
      <xdr:rowOff>146117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68308"/>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37059</xdr:rowOff>
    </xdr:from>
    <xdr:to>
      <xdr:col>111</xdr:col>
      <xdr:colOff>177800</xdr:colOff>
      <xdr:row>75</xdr:row>
      <xdr:rowOff>146117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552909"/>
          <a:ext cx="889000" cy="4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37059</xdr:rowOff>
    </xdr:from>
    <xdr:to>
      <xdr:col>107</xdr:col>
      <xdr:colOff>50800</xdr:colOff>
      <xdr:row>73</xdr:row>
      <xdr:rowOff>55445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52909"/>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110096</xdr:rowOff>
    </xdr:from>
    <xdr:to>
      <xdr:col>102</xdr:col>
      <xdr:colOff>114300</xdr:colOff>
      <xdr:row>73</xdr:row>
      <xdr:rowOff>55445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454496"/>
          <a:ext cx="889000" cy="1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58758</xdr:rowOff>
    </xdr:from>
    <xdr:to>
      <xdr:col>116</xdr:col>
      <xdr:colOff>114300</xdr:colOff>
      <xdr:row>75</xdr:row>
      <xdr:rowOff>160358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81635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95317</xdr:rowOff>
    </xdr:from>
    <xdr:to>
      <xdr:col>112</xdr:col>
      <xdr:colOff>38100</xdr:colOff>
      <xdr:row>76</xdr:row>
      <xdr:rowOff>25468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54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41994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157709</xdr:rowOff>
    </xdr:from>
    <xdr:to>
      <xdr:col>107</xdr:col>
      <xdr:colOff>101600</xdr:colOff>
      <xdr:row>73</xdr:row>
      <xdr:rowOff>87859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104386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2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4645</xdr:rowOff>
    </xdr:from>
    <xdr:to>
      <xdr:col>102</xdr:col>
      <xdr:colOff>165100</xdr:colOff>
      <xdr:row>73</xdr:row>
      <xdr:rowOff>106245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122772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59296</xdr:rowOff>
    </xdr:from>
    <xdr:to>
      <xdr:col>98</xdr:col>
      <xdr:colOff>38100</xdr:colOff>
      <xdr:row>72</xdr:row>
      <xdr:rowOff>160896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4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5973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1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決算総額は、住民１人当たり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８８６，０１１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ほぼ全ての項目に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いて類似団体平均と比べて高い水準にある。特に人件費は県内２番目に広大な面積を有する当市において旧町ごとに窓口センターを設置していることや、直営で消防業務を運営しており、職員数が多いことが要因となっている。物件費や維持補修費においても同様に、広い市域を網羅するために旧町ごとに配置している庁舎や出張所の維持管理費のほか、一部特別豪雪地域を有し、市道の除排雪経費を含めた道路の維持管理費が多額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補助費等は、新型コロナウイルス感染症緊急経済対策として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特別定額給付金（３，１１５百万円）やスーパープレミアム付きチケット応援事業（８８９百万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２２７，１８１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１０７，６３７円に減少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扶助費は、子育て世帯臨時特別給付金（２９１百万円）や子育て世帯生活支援特別給付金（１６百万円）等の増により、前年度の１０４，２０８円から１３４，０１３円に増加している。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第３次北秋田市行財政改革大綱や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北秋田市公共施設等総合管理計画に基づき、施設の統廃合や更新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、事務事業の効率化、市単独補助金の見直しなど</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を計画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に実施していくことにより事業費の抑制に努める。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30,112
29,962
1,152.76
27,539,066
26,679,565
736,323
14,073,742
26,075,312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64834</xdr:rowOff>
    </xdr:from>
    <xdr:to>
      <xdr:col>24</xdr:col>
      <xdr:colOff>63500</xdr:colOff>
      <xdr:row>35</xdr:row>
      <xdr:rowOff>83122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5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32067</xdr:rowOff>
    </xdr:from>
    <xdr:to>
      <xdr:col>19</xdr:col>
      <xdr:colOff>177800</xdr:colOff>
      <xdr:row>35</xdr:row>
      <xdr:rowOff>64834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2817"/>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32067</xdr:rowOff>
    </xdr:from>
    <xdr:to>
      <xdr:col>15</xdr:col>
      <xdr:colOff>50800</xdr:colOff>
      <xdr:row>35</xdr:row>
      <xdr:rowOff>34544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281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34544</xdr:rowOff>
    </xdr:from>
    <xdr:to>
      <xdr:col>10</xdr:col>
      <xdr:colOff>114300</xdr:colOff>
      <xdr:row>35</xdr:row>
      <xdr:rowOff>96266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529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32322</xdr:rowOff>
    </xdr:from>
    <xdr:to>
      <xdr:col>24</xdr:col>
      <xdr:colOff>114300</xdr:colOff>
      <xdr:row>35</xdr:row>
      <xdr:rowOff>133922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55199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14034</xdr:rowOff>
    </xdr:from>
    <xdr:to>
      <xdr:col>20</xdr:col>
      <xdr:colOff>38100</xdr:colOff>
      <xdr:row>35</xdr:row>
      <xdr:rowOff>115634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132161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152717</xdr:rowOff>
    </xdr:from>
    <xdr:to>
      <xdr:col>15</xdr:col>
      <xdr:colOff>101600</xdr:colOff>
      <xdr:row>35</xdr:row>
      <xdr:rowOff>82867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99394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155194</xdr:rowOff>
    </xdr:from>
    <xdr:to>
      <xdr:col>10</xdr:col>
      <xdr:colOff>165100</xdr:colOff>
      <xdr:row>35</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45466</xdr:rowOff>
    </xdr:from>
    <xdr:to>
      <xdr:col>6</xdr:col>
      <xdr:colOff>38100</xdr:colOff>
      <xdr:row>35</xdr:row>
      <xdr:rowOff>147066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163593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80170</xdr:rowOff>
    </xdr:from>
    <xdr:to>
      <xdr:col>24</xdr:col>
      <xdr:colOff>63500</xdr:colOff>
      <xdr:row>58</xdr:row>
      <xdr:rowOff>9106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2820"/>
          <a:ext cx="838200" cy="10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80170</xdr:rowOff>
    </xdr:from>
    <xdr:to>
      <xdr:col>19</xdr:col>
      <xdr:colOff>177800</xdr:colOff>
      <xdr:row>58</xdr:row>
      <xdr:rowOff>88415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52820"/>
          <a:ext cx="889000" cy="17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75977</xdr:rowOff>
    </xdr:from>
    <xdr:to>
      <xdr:col>15</xdr:col>
      <xdr:colOff>50800</xdr:colOff>
      <xdr:row>58</xdr:row>
      <xdr:rowOff>88415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0077"/>
          <a:ext cx="8890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75977</xdr:rowOff>
    </xdr:from>
    <xdr:to>
      <xdr:col>10</xdr:col>
      <xdr:colOff>114300</xdr:colOff>
      <xdr:row>58</xdr:row>
      <xdr:rowOff>82140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0077"/>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129756</xdr:rowOff>
    </xdr:from>
    <xdr:to>
      <xdr:col>24</xdr:col>
      <xdr:colOff>114300</xdr:colOff>
      <xdr:row>58</xdr:row>
      <xdr:rowOff>59906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152633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29370</xdr:rowOff>
    </xdr:from>
    <xdr:to>
      <xdr:col>20</xdr:col>
      <xdr:colOff>38100</xdr:colOff>
      <xdr:row>57</xdr:row>
      <xdr:rowOff>130970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147497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37615</xdr:rowOff>
    </xdr:from>
    <xdr:to>
      <xdr:col>15</xdr:col>
      <xdr:colOff>101600</xdr:colOff>
      <xdr:row>58</xdr:row>
      <xdr:rowOff>139215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130342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7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25177</xdr:rowOff>
    </xdr:from>
    <xdr:to>
      <xdr:col>10</xdr:col>
      <xdr:colOff>165100</xdr:colOff>
      <xdr:row>58</xdr:row>
      <xdr:rowOff>126777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143304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31340</xdr:rowOff>
    </xdr:from>
    <xdr:to>
      <xdr:col>6</xdr:col>
      <xdr:colOff>38100</xdr:colOff>
      <xdr:row>58</xdr:row>
      <xdr:rowOff>132940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149467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89445</xdr:rowOff>
    </xdr:from>
    <xdr:to>
      <xdr:col>24</xdr:col>
      <xdr:colOff>63500</xdr:colOff>
      <xdr:row>76</xdr:row>
      <xdr:rowOff>35029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48195"/>
          <a:ext cx="838200" cy="1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35029</xdr:rowOff>
    </xdr:from>
    <xdr:to>
      <xdr:col>19</xdr:col>
      <xdr:colOff>177800</xdr:colOff>
      <xdr:row>76</xdr:row>
      <xdr:rowOff>80918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5229"/>
          <a:ext cx="889000" cy="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80918</xdr:rowOff>
    </xdr:from>
    <xdr:to>
      <xdr:col>15</xdr:col>
      <xdr:colOff>50800</xdr:colOff>
      <xdr:row>76</xdr:row>
      <xdr:rowOff>88522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1118"/>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44941</xdr:rowOff>
    </xdr:from>
    <xdr:to>
      <xdr:col>10</xdr:col>
      <xdr:colOff>114300</xdr:colOff>
      <xdr:row>76</xdr:row>
      <xdr:rowOff>88522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75141"/>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38645</xdr:rowOff>
    </xdr:from>
    <xdr:to>
      <xdr:col>24</xdr:col>
      <xdr:colOff>114300</xdr:colOff>
      <xdr:row>75</xdr:row>
      <xdr:rowOff>140245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61522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4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155679</xdr:rowOff>
    </xdr:from>
    <xdr:to>
      <xdr:col>20</xdr:col>
      <xdr:colOff>38100</xdr:colOff>
      <xdr:row>76</xdr:row>
      <xdr:rowOff>85829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102356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30118</xdr:rowOff>
    </xdr:from>
    <xdr:to>
      <xdr:col>15</xdr:col>
      <xdr:colOff>101600</xdr:colOff>
      <xdr:row>76</xdr:row>
      <xdr:rowOff>131718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148245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37722</xdr:rowOff>
    </xdr:from>
    <xdr:to>
      <xdr:col>10</xdr:col>
      <xdr:colOff>165100</xdr:colOff>
      <xdr:row>76</xdr:row>
      <xdr:rowOff>139322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155848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4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165591</xdr:rowOff>
    </xdr:from>
    <xdr:to>
      <xdr:col>6</xdr:col>
      <xdr:colOff>38100</xdr:colOff>
      <xdr:row>76</xdr:row>
      <xdr:rowOff>95741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112268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157576</xdr:rowOff>
    </xdr:from>
    <xdr:to>
      <xdr:col>24</xdr:col>
      <xdr:colOff>63500</xdr:colOff>
      <xdr:row>95</xdr:row>
      <xdr:rowOff>17971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73876"/>
          <a:ext cx="8382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74862</xdr:rowOff>
    </xdr:from>
    <xdr:to>
      <xdr:col>19</xdr:col>
      <xdr:colOff>177800</xdr:colOff>
      <xdr:row>94</xdr:row>
      <xdr:rowOff>157576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019712"/>
          <a:ext cx="889000" cy="2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74862</xdr:rowOff>
    </xdr:from>
    <xdr:to>
      <xdr:col>15</xdr:col>
      <xdr:colOff>50800</xdr:colOff>
      <xdr:row>94</xdr:row>
      <xdr:rowOff>131394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19712"/>
          <a:ext cx="8890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85034</xdr:rowOff>
    </xdr:from>
    <xdr:to>
      <xdr:col>10</xdr:col>
      <xdr:colOff>114300</xdr:colOff>
      <xdr:row>94</xdr:row>
      <xdr:rowOff>131394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515534"/>
          <a:ext cx="889000" cy="7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138621</xdr:rowOff>
    </xdr:from>
    <xdr:to>
      <xdr:col>24</xdr:col>
      <xdr:colOff>114300</xdr:colOff>
      <xdr:row>95</xdr:row>
      <xdr:rowOff>68771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161498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106776</xdr:rowOff>
    </xdr:from>
    <xdr:to>
      <xdr:col>20</xdr:col>
      <xdr:colOff>38100</xdr:colOff>
      <xdr:row>95</xdr:row>
      <xdr:rowOff>36926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53453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24062</xdr:rowOff>
    </xdr:from>
    <xdr:to>
      <xdr:col>15</xdr:col>
      <xdr:colOff>101600</xdr:colOff>
      <xdr:row>93</xdr:row>
      <xdr:rowOff>125662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142189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7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80594</xdr:rowOff>
    </xdr:from>
    <xdr:to>
      <xdr:col>10</xdr:col>
      <xdr:colOff>165100</xdr:colOff>
      <xdr:row>95</xdr:row>
      <xdr:rowOff>10744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27271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9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34234</xdr:rowOff>
    </xdr:from>
    <xdr:to>
      <xdr:col>6</xdr:col>
      <xdr:colOff>38100</xdr:colOff>
      <xdr:row>90</xdr:row>
      <xdr:rowOff>135834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4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152361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23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162560</xdr:rowOff>
    </xdr:from>
    <xdr:to>
      <xdr:col>55</xdr:col>
      <xdr:colOff>0</xdr:colOff>
      <xdr:row>37</xdr:row>
      <xdr:rowOff>165074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06210"/>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162560</xdr:rowOff>
    </xdr:from>
    <xdr:to>
      <xdr:col>50</xdr:col>
      <xdr:colOff>114300</xdr:colOff>
      <xdr:row>38</xdr:row>
      <xdr:rowOff>5969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0621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63576</xdr:rowOff>
    </xdr:from>
    <xdr:to>
      <xdr:col>45</xdr:col>
      <xdr:colOff>177800</xdr:colOff>
      <xdr:row>38</xdr:row>
      <xdr:rowOff>5969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235776"/>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63576</xdr:rowOff>
    </xdr:from>
    <xdr:to>
      <xdr:col>41</xdr:col>
      <xdr:colOff>50800</xdr:colOff>
      <xdr:row>36</xdr:row>
      <xdr:rowOff>91923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235776"/>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114274</xdr:rowOff>
    </xdr:from>
    <xdr:to>
      <xdr:col>55</xdr:col>
      <xdr:colOff>50800</xdr:colOff>
      <xdr:row>38</xdr:row>
      <xdr:rowOff>44424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92701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111760</xdr:rowOff>
    </xdr:from>
    <xdr:to>
      <xdr:col>50</xdr:col>
      <xdr:colOff>165100</xdr:colOff>
      <xdr:row>38</xdr:row>
      <xdr:rowOff>41910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47896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12776</xdr:rowOff>
    </xdr:from>
    <xdr:to>
      <xdr:col>41</xdr:col>
      <xdr:colOff>101600</xdr:colOff>
      <xdr:row>36</xdr:row>
      <xdr:rowOff>114376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130903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41123</xdr:rowOff>
    </xdr:from>
    <xdr:to>
      <xdr:col>36</xdr:col>
      <xdr:colOff>165100</xdr:colOff>
      <xdr:row>36</xdr:row>
      <xdr:rowOff>142723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159250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131064</xdr:rowOff>
    </xdr:from>
    <xdr:to>
      <xdr:col>55</xdr:col>
      <xdr:colOff>0</xdr:colOff>
      <xdr:row>57</xdr:row>
      <xdr:rowOff>19228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217914"/>
          <a:ext cx="838200" cy="5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95872</xdr:rowOff>
    </xdr:from>
    <xdr:to>
      <xdr:col>50</xdr:col>
      <xdr:colOff>114300</xdr:colOff>
      <xdr:row>57</xdr:row>
      <xdr:rowOff>19228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97072"/>
          <a:ext cx="889000" cy="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32080</xdr:rowOff>
    </xdr:from>
    <xdr:to>
      <xdr:col>45</xdr:col>
      <xdr:colOff>177800</xdr:colOff>
      <xdr:row>56</xdr:row>
      <xdr:rowOff>95872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33280"/>
          <a:ext cx="8890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32080</xdr:rowOff>
    </xdr:from>
    <xdr:to>
      <xdr:col>41</xdr:col>
      <xdr:colOff>50800</xdr:colOff>
      <xdr:row>56</xdr:row>
      <xdr:rowOff>37097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3328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80264</xdr:rowOff>
    </xdr:from>
    <xdr:to>
      <xdr:col>55</xdr:col>
      <xdr:colOff>50800</xdr:colOff>
      <xdr:row>54</xdr:row>
      <xdr:rowOff>10414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1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103141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0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139878</xdr:rowOff>
    </xdr:from>
    <xdr:to>
      <xdr:col>50</xdr:col>
      <xdr:colOff>165100</xdr:colOff>
      <xdr:row>57</xdr:row>
      <xdr:rowOff>70028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61155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45072</xdr:rowOff>
    </xdr:from>
    <xdr:to>
      <xdr:col>46</xdr:col>
      <xdr:colOff>38100</xdr:colOff>
      <xdr:row>56</xdr:row>
      <xdr:rowOff>146672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163199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4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152730</xdr:rowOff>
    </xdr:from>
    <xdr:to>
      <xdr:col>41</xdr:col>
      <xdr:colOff>101600</xdr:colOff>
      <xdr:row>56</xdr:row>
      <xdr:rowOff>82880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99407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157747</xdr:rowOff>
    </xdr:from>
    <xdr:to>
      <xdr:col>36</xdr:col>
      <xdr:colOff>165100</xdr:colOff>
      <xdr:row>56</xdr:row>
      <xdr:rowOff>87897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26791</xdr:rowOff>
    </xdr:from>
    <xdr:to>
      <xdr:col>55</xdr:col>
      <xdr:colOff>0</xdr:colOff>
      <xdr:row>78</xdr:row>
      <xdr:rowOff>35761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9891"/>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35761</xdr:rowOff>
    </xdr:from>
    <xdr:to>
      <xdr:col>50</xdr:col>
      <xdr:colOff>114300</xdr:colOff>
      <xdr:row>78</xdr:row>
      <xdr:rowOff>46830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0886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46830</xdr:rowOff>
    </xdr:from>
    <xdr:to>
      <xdr:col>45</xdr:col>
      <xdr:colOff>177800</xdr:colOff>
      <xdr:row>78</xdr:row>
      <xdr:rowOff>48146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993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39472</xdr:rowOff>
    </xdr:from>
    <xdr:to>
      <xdr:col>41</xdr:col>
      <xdr:colOff>50800</xdr:colOff>
      <xdr:row>78</xdr:row>
      <xdr:rowOff>48146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2572"/>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147441</xdr:rowOff>
    </xdr:from>
    <xdr:to>
      <xdr:col>55</xdr:col>
      <xdr:colOff>50800</xdr:colOff>
      <xdr:row>78</xdr:row>
      <xdr:rowOff>77591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156411</xdr:rowOff>
    </xdr:from>
    <xdr:to>
      <xdr:col>50</xdr:col>
      <xdr:colOff>165100</xdr:colOff>
      <xdr:row>78</xdr:row>
      <xdr:rowOff>86561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77688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167480</xdr:rowOff>
    </xdr:from>
    <xdr:to>
      <xdr:col>46</xdr:col>
      <xdr:colOff>38100</xdr:colOff>
      <xdr:row>78</xdr:row>
      <xdr:rowOff>97630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88757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168796</xdr:rowOff>
    </xdr:from>
    <xdr:to>
      <xdr:col>41</xdr:col>
      <xdr:colOff>101600</xdr:colOff>
      <xdr:row>78</xdr:row>
      <xdr:rowOff>98946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160122</xdr:rowOff>
    </xdr:from>
    <xdr:to>
      <xdr:col>36</xdr:col>
      <xdr:colOff>165100</xdr:colOff>
      <xdr:row>78</xdr:row>
      <xdr:rowOff>90272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106799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109896</xdr:rowOff>
    </xdr:from>
    <xdr:to>
      <xdr:col>55</xdr:col>
      <xdr:colOff>0</xdr:colOff>
      <xdr:row>96</xdr:row>
      <xdr:rowOff>21916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97646"/>
          <a:ext cx="838200" cy="8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109896</xdr:rowOff>
    </xdr:from>
    <xdr:to>
      <xdr:col>50</xdr:col>
      <xdr:colOff>114300</xdr:colOff>
      <xdr:row>96</xdr:row>
      <xdr:rowOff>52246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97646"/>
          <a:ext cx="889000" cy="1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52246</xdr:rowOff>
    </xdr:from>
    <xdr:to>
      <xdr:col>45</xdr:col>
      <xdr:colOff>177800</xdr:colOff>
      <xdr:row>96</xdr:row>
      <xdr:rowOff>106919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11446"/>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106919</xdr:rowOff>
    </xdr:from>
    <xdr:to>
      <xdr:col>41</xdr:col>
      <xdr:colOff>50800</xdr:colOff>
      <xdr:row>96</xdr:row>
      <xdr:rowOff>123346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66119"/>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142566</xdr:rowOff>
    </xdr:from>
    <xdr:to>
      <xdr:col>55</xdr:col>
      <xdr:colOff>50800</xdr:colOff>
      <xdr:row>96</xdr:row>
      <xdr:rowOff>72716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3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165443</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8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59096</xdr:rowOff>
    </xdr:from>
    <xdr:to>
      <xdr:col>50</xdr:col>
      <xdr:colOff>165100</xdr:colOff>
      <xdr:row>95</xdr:row>
      <xdr:rowOff>160696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3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5773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1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1446</xdr:rowOff>
    </xdr:from>
    <xdr:to>
      <xdr:col>46</xdr:col>
      <xdr:colOff>38100</xdr:colOff>
      <xdr:row>96</xdr:row>
      <xdr:rowOff>103046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56119</xdr:rowOff>
    </xdr:from>
    <xdr:to>
      <xdr:col>41</xdr:col>
      <xdr:colOff>101600</xdr:colOff>
      <xdr:row>96</xdr:row>
      <xdr:rowOff>157719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2796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72546</xdr:rowOff>
    </xdr:from>
    <xdr:to>
      <xdr:col>36</xdr:col>
      <xdr:colOff>165100</xdr:colOff>
      <xdr:row>97</xdr:row>
      <xdr:rowOff>2696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157931</xdr:rowOff>
    </xdr:from>
    <xdr:to>
      <xdr:col>85</xdr:col>
      <xdr:colOff>127000</xdr:colOff>
      <xdr:row>35</xdr:row>
      <xdr:rowOff>89160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987231"/>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89160</xdr:rowOff>
    </xdr:from>
    <xdr:to>
      <xdr:col>81</xdr:col>
      <xdr:colOff>50800</xdr:colOff>
      <xdr:row>35</xdr:row>
      <xdr:rowOff>155492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8991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35554</xdr:rowOff>
    </xdr:from>
    <xdr:to>
      <xdr:col>76</xdr:col>
      <xdr:colOff>114300</xdr:colOff>
      <xdr:row>35</xdr:row>
      <xdr:rowOff>155492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036304"/>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35554</xdr:rowOff>
    </xdr:from>
    <xdr:to>
      <xdr:col>71</xdr:col>
      <xdr:colOff>177800</xdr:colOff>
      <xdr:row>35</xdr:row>
      <xdr:rowOff>103981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03630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107131</xdr:rowOff>
    </xdr:from>
    <xdr:to>
      <xdr:col>85</xdr:col>
      <xdr:colOff>177800</xdr:colOff>
      <xdr:row>35</xdr:row>
      <xdr:rowOff>37281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130008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7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38360</xdr:rowOff>
    </xdr:from>
    <xdr:to>
      <xdr:col>81</xdr:col>
      <xdr:colOff>101600</xdr:colOff>
      <xdr:row>35</xdr:row>
      <xdr:rowOff>139960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156487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104692</xdr:rowOff>
    </xdr:from>
    <xdr:to>
      <xdr:col>76</xdr:col>
      <xdr:colOff>165100</xdr:colOff>
      <xdr:row>36</xdr:row>
      <xdr:rowOff>34842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51369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156204</xdr:rowOff>
    </xdr:from>
    <xdr:to>
      <xdr:col>72</xdr:col>
      <xdr:colOff>38100</xdr:colOff>
      <xdr:row>35</xdr:row>
      <xdr:rowOff>86354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9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102881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53181</xdr:rowOff>
    </xdr:from>
    <xdr:to>
      <xdr:col>67</xdr:col>
      <xdr:colOff>101600</xdr:colOff>
      <xdr:row>35</xdr:row>
      <xdr:rowOff>154781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171308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103281</xdr:rowOff>
    </xdr:from>
    <xdr:to>
      <xdr:col>85</xdr:col>
      <xdr:colOff>127000</xdr:colOff>
      <xdr:row>55</xdr:row>
      <xdr:rowOff>38916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190131"/>
          <a:ext cx="838200" cy="27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103281</xdr:rowOff>
    </xdr:from>
    <xdr:to>
      <xdr:col>81</xdr:col>
      <xdr:colOff>50800</xdr:colOff>
      <xdr:row>55</xdr:row>
      <xdr:rowOff>80007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190131"/>
          <a:ext cx="889000" cy="3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80007</xdr:rowOff>
    </xdr:from>
    <xdr:to>
      <xdr:col>76</xdr:col>
      <xdr:colOff>114300</xdr:colOff>
      <xdr:row>56</xdr:row>
      <xdr:rowOff>51589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09757"/>
          <a:ext cx="889000" cy="1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51589</xdr:rowOff>
    </xdr:from>
    <xdr:to>
      <xdr:col>71</xdr:col>
      <xdr:colOff>177800</xdr:colOff>
      <xdr:row>56</xdr:row>
      <xdr:rowOff>136085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52789"/>
          <a:ext cx="889000" cy="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159566</xdr:rowOff>
    </xdr:from>
    <xdr:to>
      <xdr:col>85</xdr:col>
      <xdr:colOff>177800</xdr:colOff>
      <xdr:row>55</xdr:row>
      <xdr:rowOff>89716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10993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2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52481</xdr:rowOff>
    </xdr:from>
    <xdr:to>
      <xdr:col>81</xdr:col>
      <xdr:colOff>101600</xdr:colOff>
      <xdr:row>53</xdr:row>
      <xdr:rowOff>154081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170608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89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29207</xdr:rowOff>
    </xdr:from>
    <xdr:to>
      <xdr:col>76</xdr:col>
      <xdr:colOff>165100</xdr:colOff>
      <xdr:row>55</xdr:row>
      <xdr:rowOff>130807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147334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789</xdr:rowOff>
    </xdr:from>
    <xdr:to>
      <xdr:col>72</xdr:col>
      <xdr:colOff>38100</xdr:colOff>
      <xdr:row>56</xdr:row>
      <xdr:rowOff>102389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118916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85285</xdr:rowOff>
    </xdr:from>
    <xdr:to>
      <xdr:col>67</xdr:col>
      <xdr:colOff>101600</xdr:colOff>
      <xdr:row>57</xdr:row>
      <xdr:rowOff>15435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20896</xdr:rowOff>
    </xdr:from>
    <xdr:to>
      <xdr:col>85</xdr:col>
      <xdr:colOff>127000</xdr:colOff>
      <xdr:row>78</xdr:row>
      <xdr:rowOff>21794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3996"/>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171281</xdr:rowOff>
    </xdr:from>
    <xdr:to>
      <xdr:col>81</xdr:col>
      <xdr:colOff>50800</xdr:colOff>
      <xdr:row>78</xdr:row>
      <xdr:rowOff>20896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2931"/>
          <a:ext cx="889000" cy="2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125521</xdr:rowOff>
    </xdr:from>
    <xdr:to>
      <xdr:col>76</xdr:col>
      <xdr:colOff>114300</xdr:colOff>
      <xdr:row>77</xdr:row>
      <xdr:rowOff>171281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27171"/>
          <a:ext cx="889000" cy="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125521</xdr:rowOff>
    </xdr:from>
    <xdr:to>
      <xdr:col>71</xdr:col>
      <xdr:colOff>177800</xdr:colOff>
      <xdr:row>78</xdr:row>
      <xdr:rowOff>4952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27171"/>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142444</xdr:rowOff>
    </xdr:from>
    <xdr:to>
      <xdr:col>85</xdr:col>
      <xdr:colOff>177800</xdr:colOff>
      <xdr:row>78</xdr:row>
      <xdr:rowOff>72594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141546</xdr:rowOff>
    </xdr:from>
    <xdr:to>
      <xdr:col>81</xdr:col>
      <xdr:colOff>101600</xdr:colOff>
      <xdr:row>78</xdr:row>
      <xdr:rowOff>71696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62823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120481</xdr:rowOff>
    </xdr:from>
    <xdr:to>
      <xdr:col>76</xdr:col>
      <xdr:colOff>165100</xdr:colOff>
      <xdr:row>78</xdr:row>
      <xdr:rowOff>50631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41758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1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74721</xdr:rowOff>
    </xdr:from>
    <xdr:to>
      <xdr:col>72</xdr:col>
      <xdr:colOff>38100</xdr:colOff>
      <xdr:row>78</xdr:row>
      <xdr:rowOff>4871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21398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125602</xdr:rowOff>
    </xdr:from>
    <xdr:to>
      <xdr:col>67</xdr:col>
      <xdr:colOff>101600</xdr:colOff>
      <xdr:row>78</xdr:row>
      <xdr:rowOff>55752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46879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1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161544</xdr:rowOff>
    </xdr:from>
    <xdr:to>
      <xdr:col>85</xdr:col>
      <xdr:colOff>127000</xdr:colOff>
      <xdr:row>97</xdr:row>
      <xdr:rowOff>167436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92194"/>
          <a:ext cx="8382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150030</xdr:rowOff>
    </xdr:from>
    <xdr:to>
      <xdr:col>81</xdr:col>
      <xdr:colOff>50800</xdr:colOff>
      <xdr:row>97</xdr:row>
      <xdr:rowOff>167436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80680"/>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150030</xdr:rowOff>
    </xdr:from>
    <xdr:to>
      <xdr:col>76</xdr:col>
      <xdr:colOff>114300</xdr:colOff>
      <xdr:row>97</xdr:row>
      <xdr:rowOff>152143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8068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152143</xdr:rowOff>
    </xdr:from>
    <xdr:to>
      <xdr:col>71</xdr:col>
      <xdr:colOff>177800</xdr:colOff>
      <xdr:row>98</xdr:row>
      <xdr:rowOff>3817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82793"/>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110744</xdr:rowOff>
    </xdr:from>
    <xdr:to>
      <xdr:col>85</xdr:col>
      <xdr:colOff>177800</xdr:colOff>
      <xdr:row>98</xdr:row>
      <xdr:rowOff>40894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133621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9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116636</xdr:rowOff>
    </xdr:from>
    <xdr:to>
      <xdr:col>81</xdr:col>
      <xdr:colOff>101600</xdr:colOff>
      <xdr:row>98</xdr:row>
      <xdr:rowOff>46786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63313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99230</xdr:rowOff>
    </xdr:from>
    <xdr:to>
      <xdr:col>76</xdr:col>
      <xdr:colOff>165100</xdr:colOff>
      <xdr:row>98</xdr:row>
      <xdr:rowOff>29380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45907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101343</xdr:rowOff>
    </xdr:from>
    <xdr:to>
      <xdr:col>72</xdr:col>
      <xdr:colOff>38100</xdr:colOff>
      <xdr:row>98</xdr:row>
      <xdr:rowOff>31493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48020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124467</xdr:rowOff>
    </xdr:from>
    <xdr:to>
      <xdr:col>67</xdr:col>
      <xdr:colOff>101600</xdr:colOff>
      <xdr:row>98</xdr:row>
      <xdr:rowOff>54617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71144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総務費の住民１人当たりコストは、前年度と比較して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７９，０４４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少ない１６２，８３０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円となった。補助費等の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特別定額給付金事業３，１１５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百万円）が主な要因となっている。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民生費の住民１人当たりコストは、前年度と比較して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２５，５９８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２２３，４９２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新型コロナウイルス対策生活応援事業（２０３百万円）や非課税世帯等に対する臨時特別給付金事業（４１０百万円）の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増が主な要因となっている。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の住民１人当たりコストは、前年度と比較して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４５，１９４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多い７４，１８０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畜産・酪農収益力強化整備等特別対策事業費補助金（１，４１７百万円）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土木費の住民１人当たりコストは、前年度と比較して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１８，２５７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少ない１００，７６２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橋梁補修工事（３７１百万円）や下水道事業会計出資金（１５１百万円）の減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教育費の住民１人当たりコストは、前年度と比較して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１９，９４５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少ない７５，０５４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統合小学校改築工事（５５０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合川公民館解体事業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１０６百万円）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対応地方創生臨時交付金３４５百万円や新型コロナウイルス感染症対策地方税減収補填特別交付金３９百万円、地方消費税交付金５５百万円の増などを活用した事業執行を行えたことから一般財源の不足は発生せず、令和３年度末残高は１，１２９百万円増加し、標準財政規模比では６．８４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実質収支については、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７３６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千円の黒字であり、前年度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比２３百万円</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標準財政規模比も</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ほぼ同水準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実質単年度収支は、積立金の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により標準財政規模比で</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８．２５</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大幅増と</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今年度は臨時的な歳入増があったことによる残高の増となったが、</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今後も人口減少に伴う税収や普通交付税等の歳入減が見込まれることから、北秋田市公共施設等総合管理計画</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に基づき、更なる経費削減に努める。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一般会計では、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コロナ対応地方創生臨時交付金や新型コロナウイルス感染症対策地方税減収補填特別交付金及び地方消費税交付金などにより、一般財源の不足が発生しなかったことから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黒字となっている。また、その他の会計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である下水道事業会計は流動資産の減により黒字額が減となっている。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黒字決算となっている会計は、一般会計のほか国民健康保険特別会計、介護保険特別会計、水道事業会計となっている。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その中でも、水道事業会計においては、高料金対策に伴う一般会計からの繰出金等により、前年度に引き続き高い比率となっている。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今後は、人口減少により市税や料金収入の減少が想定されることから、更なる事務事業の見直しや施設の維持管理経費の削減等に努め、適正な財政運営、企業経営に努める。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2132_&#21271;&#31179;&#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71.5</v>
          </cell>
        </row>
        <row r="53">
          <cell r="CN53">
            <v>33.700000000000003</v>
          </cell>
        </row>
        <row r="55">
          <cell r="AN55" t="str">
            <v>類似団体内平均値</v>
          </cell>
          <cell r="CN55">
            <v>41.5</v>
          </cell>
        </row>
        <row r="57">
          <cell r="CN57">
            <v>61.7</v>
          </cell>
        </row>
        <row r="72">
          <cell r="BP72" t="str">
            <v>H29</v>
          </cell>
          <cell r="BX72" t="str">
            <v>H30</v>
          </cell>
          <cell r="CF72" t="str">
            <v>R01</v>
          </cell>
          <cell r="CN72" t="str">
            <v>R02</v>
          </cell>
          <cell r="CV72" t="str">
            <v>R03</v>
          </cell>
        </row>
        <row r="73">
          <cell r="AN73" t="str">
            <v>当該団体値</v>
          </cell>
          <cell r="BP73">
            <v>61.6</v>
          </cell>
          <cell r="BX73">
            <v>58.5</v>
          </cell>
          <cell r="CF73">
            <v>74.2</v>
          </cell>
          <cell r="CN73">
            <v>71.5</v>
          </cell>
          <cell r="CV73">
            <v>51.7</v>
          </cell>
        </row>
        <row r="75">
          <cell r="BP75">
            <v>10.199999999999999</v>
          </cell>
          <cell r="BX75">
            <v>10.9</v>
          </cell>
          <cell r="CF75">
            <v>10.9</v>
          </cell>
          <cell r="CN75">
            <v>10</v>
          </cell>
          <cell r="CV75">
            <v>9.1999999999999993</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27539066</v>
      </c>
      <c r="BO4" s="410"/>
      <c r="BP4" s="410"/>
      <c r="BQ4" s="410"/>
      <c r="BR4" s="410"/>
      <c r="BS4" s="410"/>
      <c r="BT4" s="410"/>
      <c r="BU4" s="411"/>
      <c r="BV4" s="409">
        <v>29395044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5.2</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26679565</v>
      </c>
      <c r="BO5" s="447"/>
      <c r="BP5" s="447"/>
      <c r="BQ5" s="447"/>
      <c r="BR5" s="447"/>
      <c r="BS5" s="447"/>
      <c r="BT5" s="447"/>
      <c r="BU5" s="448"/>
      <c r="BV5" s="446">
        <v>28620262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94.2</v>
      </c>
      <c r="CU5" s="444"/>
      <c r="CV5" s="444"/>
      <c r="CW5" s="444"/>
      <c r="CX5" s="444"/>
      <c r="CY5" s="444"/>
      <c r="CZ5" s="444"/>
      <c r="DA5" s="445"/>
      <c r="DB5" s="443">
        <v>95.4</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859501</v>
      </c>
      <c r="BO6" s="447"/>
      <c r="BP6" s="447"/>
      <c r="BQ6" s="447"/>
      <c r="BR6" s="447"/>
      <c r="BS6" s="447"/>
      <c r="BT6" s="447"/>
      <c r="BU6" s="448"/>
      <c r="BV6" s="446">
        <v>774782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97.6</v>
      </c>
      <c r="CU6" s="484"/>
      <c r="CV6" s="484"/>
      <c r="CW6" s="484"/>
      <c r="CX6" s="484"/>
      <c r="CY6" s="484"/>
      <c r="CZ6" s="484"/>
      <c r="DA6" s="485"/>
      <c r="DB6" s="483">
        <v>98.4</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123178</v>
      </c>
      <c r="BO7" s="447"/>
      <c r="BP7" s="447"/>
      <c r="BQ7" s="447"/>
      <c r="BR7" s="447"/>
      <c r="BS7" s="447"/>
      <c r="BT7" s="447"/>
      <c r="BU7" s="448"/>
      <c r="BV7" s="446">
        <v>61302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14073742</v>
      </c>
      <c r="CU7" s="447"/>
      <c r="CV7" s="447"/>
      <c r="CW7" s="447"/>
      <c r="CX7" s="447"/>
      <c r="CY7" s="447"/>
      <c r="CZ7" s="447"/>
      <c r="DA7" s="448"/>
      <c r="DB7" s="446">
        <v>13615698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736323</v>
      </c>
      <c r="BO8" s="447"/>
      <c r="BP8" s="447"/>
      <c r="BQ8" s="447"/>
      <c r="BR8" s="447"/>
      <c r="BS8" s="447"/>
      <c r="BT8" s="447"/>
      <c r="BU8" s="448"/>
      <c r="BV8" s="446">
        <v>713480</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30198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22025</v>
      </c>
      <c r="BO9" s="447"/>
      <c r="BP9" s="447"/>
      <c r="BQ9" s="447"/>
      <c r="BR9" s="447"/>
      <c r="BS9" s="447"/>
      <c r="BT9" s="447"/>
      <c r="BU9" s="448"/>
      <c r="BV9" s="446">
        <v>163345</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14.2</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33224</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1129121</v>
      </c>
      <c r="BO10" s="447"/>
      <c r="BP10" s="447"/>
      <c r="BQ10" s="447"/>
      <c r="BR10" s="447"/>
      <c r="BS10" s="447"/>
      <c r="BT10" s="447"/>
      <c r="BU10" s="448"/>
      <c r="BV10" s="446">
        <v>276459</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10000</v>
      </c>
      <c r="BO11" s="447"/>
      <c r="BP11" s="447"/>
      <c r="BQ11" s="447"/>
      <c r="BR11" s="447"/>
      <c r="BS11" s="447"/>
      <c r="BT11" s="447"/>
      <c r="BU11" s="448"/>
      <c r="BV11" s="446">
        <v>27350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30112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611969</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29962</v>
      </c>
      <c r="S13" s="531"/>
      <c r="T13" s="531"/>
      <c r="U13" s="531"/>
      <c r="V13" s="532"/>
      <c r="W13" s="462" t="s">
        <v>141</v>
      </c>
      <c r="X13" s="463"/>
      <c r="Y13" s="463"/>
      <c r="Z13" s="463"/>
      <c r="AA13" s="463"/>
      <c r="AB13" s="453"/>
      <c r="AC13" s="497">
        <v>1494</v>
      </c>
      <c r="AD13" s="498"/>
      <c r="AE13" s="498"/>
      <c r="AF13" s="498"/>
      <c r="AG13" s="540"/>
      <c r="AH13" s="497">
        <v>1770</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1161146</v>
      </c>
      <c r="BO13" s="447"/>
      <c r="BP13" s="447"/>
      <c r="BQ13" s="447"/>
      <c r="BR13" s="447"/>
      <c r="BS13" s="447"/>
      <c r="BT13" s="447"/>
      <c r="BU13" s="448"/>
      <c r="BV13" s="446">
        <v>-144815</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10</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30864</v>
      </c>
      <c r="S14" s="531"/>
      <c r="T14" s="531"/>
      <c r="U14" s="531"/>
      <c r="V14" s="532"/>
      <c r="W14" s="436"/>
      <c r="X14" s="437"/>
      <c r="Y14" s="437"/>
      <c r="Z14" s="437"/>
      <c r="AA14" s="437"/>
      <c r="AB14" s="426"/>
      <c r="AC14" s="533">
        <v>10.6</v>
      </c>
      <c r="AD14" s="534"/>
      <c r="AE14" s="534"/>
      <c r="AF14" s="534"/>
      <c r="AG14" s="535"/>
      <c r="AH14" s="533">
        <v>11.6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51.7</v>
      </c>
      <c r="CU14" s="545"/>
      <c r="CV14" s="545"/>
      <c r="CW14" s="545"/>
      <c r="CX14" s="545"/>
      <c r="CY14" s="545"/>
      <c r="CZ14" s="545"/>
      <c r="DA14" s="546"/>
      <c r="DB14" s="544">
        <v>71.5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148</v>
      </c>
      <c r="N15" s="538"/>
      <c r="O15" s="538"/>
      <c r="P15" s="538"/>
      <c r="Q15" s="539"/>
      <c r="R15" s="530">
        <v>30702</v>
      </c>
      <c r="S15" s="531"/>
      <c r="T15" s="531"/>
      <c r="U15" s="531"/>
      <c r="V15" s="532"/>
      <c r="W15" s="462" t="s">
        <v>149</v>
      </c>
      <c r="X15" s="463"/>
      <c r="Y15" s="463"/>
      <c r="Z15" s="463"/>
      <c r="AA15" s="463"/>
      <c r="AB15" s="453"/>
      <c r="AC15" s="497">
        <v>3796</v>
      </c>
      <c r="AD15" s="498"/>
      <c r="AE15" s="498"/>
      <c r="AF15" s="498"/>
      <c r="AG15" s="540"/>
      <c r="AH15" s="497">
        <v>4217</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3262991</v>
      </c>
      <c r="BO15" s="410"/>
      <c r="BP15" s="410"/>
      <c r="BQ15" s="410"/>
      <c r="BR15" s="410"/>
      <c r="BS15" s="410"/>
      <c r="BT15" s="410"/>
      <c r="BU15" s="411"/>
      <c r="BV15" s="409">
        <v>3363767</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27</v>
      </c>
      <c r="AD16" s="534"/>
      <c r="AE16" s="534"/>
      <c r="AF16" s="534"/>
      <c r="AG16" s="535"/>
      <c r="AH16" s="533">
        <v>27.6</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12826968</v>
      </c>
      <c r="BO16" s="447"/>
      <c r="BP16" s="447"/>
      <c r="BQ16" s="447"/>
      <c r="BR16" s="447"/>
      <c r="BS16" s="447"/>
      <c r="BT16" s="447"/>
      <c r="BU16" s="448"/>
      <c r="BV16" s="446">
        <v>12417044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8773</v>
      </c>
      <c r="AD17" s="498"/>
      <c r="AE17" s="498"/>
      <c r="AF17" s="498"/>
      <c r="AG17" s="540"/>
      <c r="AH17" s="497">
        <v>9279</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4030222</v>
      </c>
      <c r="BO17" s="447"/>
      <c r="BP17" s="447"/>
      <c r="BQ17" s="447"/>
      <c r="BR17" s="447"/>
      <c r="BS17" s="447"/>
      <c r="BT17" s="447"/>
      <c r="BU17" s="448"/>
      <c r="BV17" s="446">
        <v>4157567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1152.76</v>
      </c>
      <c r="M18" s="570"/>
      <c r="N18" s="570"/>
      <c r="O18" s="570"/>
      <c r="P18" s="570"/>
      <c r="Q18" s="570"/>
      <c r="R18" s="571"/>
      <c r="S18" s="571"/>
      <c r="T18" s="571"/>
      <c r="U18" s="571"/>
      <c r="V18" s="572"/>
      <c r="W18" s="464"/>
      <c r="X18" s="465"/>
      <c r="Y18" s="465"/>
      <c r="Z18" s="465"/>
      <c r="AA18" s="465"/>
      <c r="AB18" s="456"/>
      <c r="AC18" s="573">
        <v>62.4</v>
      </c>
      <c r="AD18" s="574"/>
      <c r="AE18" s="574"/>
      <c r="AF18" s="574"/>
      <c r="AG18" s="575"/>
      <c r="AH18" s="573">
        <v>60.8</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13655512</v>
      </c>
      <c r="BO18" s="447"/>
      <c r="BP18" s="447"/>
      <c r="BQ18" s="447"/>
      <c r="BR18" s="447"/>
      <c r="BS18" s="447"/>
      <c r="BT18" s="447"/>
      <c r="BU18" s="448"/>
      <c r="BV18" s="446">
        <v>13219823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26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18234490</v>
      </c>
      <c r="BO19" s="447"/>
      <c r="BP19" s="447"/>
      <c r="BQ19" s="447"/>
      <c r="BR19" s="447"/>
      <c r="BS19" s="447"/>
      <c r="BT19" s="447"/>
      <c r="BU19" s="448"/>
      <c r="BV19" s="446">
        <v>17304639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11799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26075312</v>
      </c>
      <c r="BO22" s="410"/>
      <c r="BP22" s="410"/>
      <c r="BQ22" s="410"/>
      <c r="BR22" s="410"/>
      <c r="BS22" s="410"/>
      <c r="BT22" s="410"/>
      <c r="BU22" s="411"/>
      <c r="BV22" s="409">
        <v>26206807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22268112</v>
      </c>
      <c r="BO23" s="447"/>
      <c r="BP23" s="447"/>
      <c r="BQ23" s="447"/>
      <c r="BR23" s="447"/>
      <c r="BS23" s="447"/>
      <c r="BT23" s="447"/>
      <c r="BU23" s="448"/>
      <c r="BV23" s="446">
        <v>21900747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8920</v>
      </c>
      <c r="R24" s="498"/>
      <c r="S24" s="498"/>
      <c r="T24" s="498"/>
      <c r="U24" s="498"/>
      <c r="V24" s="540"/>
      <c r="W24" s="592"/>
      <c r="X24" s="593"/>
      <c r="Y24" s="594"/>
      <c r="Z24" s="496" t="s">
        <v>174</v>
      </c>
      <c r="AA24" s="476"/>
      <c r="AB24" s="476"/>
      <c r="AC24" s="476"/>
      <c r="AD24" s="476"/>
      <c r="AE24" s="476"/>
      <c r="AF24" s="476"/>
      <c r="AG24" s="477"/>
      <c r="AH24" s="497">
        <v>406</v>
      </c>
      <c r="AI24" s="498"/>
      <c r="AJ24" s="498"/>
      <c r="AK24" s="498"/>
      <c r="AL24" s="540"/>
      <c r="AM24" s="497">
        <v>1250074</v>
      </c>
      <c r="AN24" s="498"/>
      <c r="AO24" s="498"/>
      <c r="AP24" s="498"/>
      <c r="AQ24" s="498"/>
      <c r="AR24" s="540"/>
      <c r="AS24" s="497">
        <v>3079</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18219518</v>
      </c>
      <c r="BO24" s="447"/>
      <c r="BP24" s="447"/>
      <c r="BQ24" s="447"/>
      <c r="BR24" s="447"/>
      <c r="BS24" s="447"/>
      <c r="BT24" s="447"/>
      <c r="BU24" s="448"/>
      <c r="BV24" s="446">
        <v>17934796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2</v>
      </c>
      <c r="M25" s="498"/>
      <c r="N25" s="498"/>
      <c r="O25" s="498"/>
      <c r="P25" s="540"/>
      <c r="Q25" s="497">
        <v>6570</v>
      </c>
      <c r="R25" s="498"/>
      <c r="S25" s="498"/>
      <c r="T25" s="498"/>
      <c r="U25" s="498"/>
      <c r="V25" s="540"/>
      <c r="W25" s="592"/>
      <c r="X25" s="593"/>
      <c r="Y25" s="594"/>
      <c r="Z25" s="496" t="s">
        <v>177</v>
      </c>
      <c r="AA25" s="476"/>
      <c r="AB25" s="476"/>
      <c r="AC25" s="476"/>
      <c r="AD25" s="476"/>
      <c r="AE25" s="476"/>
      <c r="AF25" s="476"/>
      <c r="AG25" s="477"/>
      <c r="AH25" s="497">
        <v>93</v>
      </c>
      <c r="AI25" s="498"/>
      <c r="AJ25" s="498"/>
      <c r="AK25" s="498"/>
      <c r="AL25" s="540"/>
      <c r="AM25" s="497">
        <v>267840</v>
      </c>
      <c r="AN25" s="498"/>
      <c r="AO25" s="498"/>
      <c r="AP25" s="498"/>
      <c r="AQ25" s="498"/>
      <c r="AR25" s="540"/>
      <c r="AS25" s="497">
        <v>2880</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8355366</v>
      </c>
      <c r="BO25" s="410"/>
      <c r="BP25" s="410"/>
      <c r="BQ25" s="410"/>
      <c r="BR25" s="410"/>
      <c r="BS25" s="410"/>
      <c r="BT25" s="410"/>
      <c r="BU25" s="411"/>
      <c r="BV25" s="409">
        <v>8855241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5810</v>
      </c>
      <c r="R26" s="498"/>
      <c r="S26" s="498"/>
      <c r="T26" s="498"/>
      <c r="U26" s="498"/>
      <c r="V26" s="540"/>
      <c r="W26" s="592"/>
      <c r="X26" s="593"/>
      <c r="Y26" s="594"/>
      <c r="Z26" s="496" t="s">
        <v>180</v>
      </c>
      <c r="AA26" s="598"/>
      <c r="AB26" s="598"/>
      <c r="AC26" s="598"/>
      <c r="AD26" s="598"/>
      <c r="AE26" s="598"/>
      <c r="AF26" s="598"/>
      <c r="AG26" s="599"/>
      <c r="AH26" s="497">
        <v>9</v>
      </c>
      <c r="AI26" s="498"/>
      <c r="AJ26" s="498"/>
      <c r="AK26" s="498"/>
      <c r="AL26" s="540"/>
      <c r="AM26" s="497">
        <v>27207</v>
      </c>
      <c r="AN26" s="498"/>
      <c r="AO26" s="498"/>
      <c r="AP26" s="498"/>
      <c r="AQ26" s="498"/>
      <c r="AR26" s="540"/>
      <c r="AS26" s="497">
        <v>3023</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3560</v>
      </c>
      <c r="R27" s="498"/>
      <c r="S27" s="498"/>
      <c r="T27" s="498"/>
      <c r="U27" s="498"/>
      <c r="V27" s="540"/>
      <c r="W27" s="592"/>
      <c r="X27" s="593"/>
      <c r="Y27" s="594"/>
      <c r="Z27" s="496" t="s">
        <v>183</v>
      </c>
      <c r="AA27" s="476"/>
      <c r="AB27" s="476"/>
      <c r="AC27" s="476"/>
      <c r="AD27" s="476"/>
      <c r="AE27" s="476"/>
      <c r="AF27" s="476"/>
      <c r="AG27" s="477"/>
      <c r="AH27" s="497" t="s">
        <v>139</v>
      </c>
      <c r="AI27" s="498"/>
      <c r="AJ27" s="498"/>
      <c r="AK27" s="498"/>
      <c r="AL27" s="540"/>
      <c r="AM27" s="497" t="s">
        <v>139</v>
      </c>
      <c r="AN27" s="498"/>
      <c r="AO27" s="498"/>
      <c r="AP27" s="498"/>
      <c r="AQ27" s="498"/>
      <c r="AR27" s="540"/>
      <c r="AS27" s="497" t="s">
        <v>139</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490034</v>
      </c>
      <c r="BO27" s="566"/>
      <c r="BP27" s="566"/>
      <c r="BQ27" s="566"/>
      <c r="BR27" s="566"/>
      <c r="BS27" s="566"/>
      <c r="BT27" s="566"/>
      <c r="BU27" s="567"/>
      <c r="BV27" s="565">
        <v>489958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185</v>
      </c>
      <c r="F28" s="476"/>
      <c r="G28" s="476"/>
      <c r="H28" s="476"/>
      <c r="I28" s="476"/>
      <c r="J28" s="476"/>
      <c r="K28" s="477"/>
      <c r="L28" s="497">
        <v>1</v>
      </c>
      <c r="M28" s="498"/>
      <c r="N28" s="498"/>
      <c r="O28" s="498"/>
      <c r="P28" s="540"/>
      <c r="Q28" s="497">
        <v>3200</v>
      </c>
      <c r="R28" s="498"/>
      <c r="S28" s="498"/>
      <c r="T28" s="498"/>
      <c r="U28" s="498"/>
      <c r="V28" s="540"/>
      <c r="W28" s="592"/>
      <c r="X28" s="593"/>
      <c r="Y28" s="594"/>
      <c r="Z28" s="496" t="s">
        <v>186</v>
      </c>
      <c r="AA28" s="476"/>
      <c r="AB28" s="476"/>
      <c r="AC28" s="476"/>
      <c r="AD28" s="476"/>
      <c r="AE28" s="476"/>
      <c r="AF28" s="476"/>
      <c r="AG28" s="477"/>
      <c r="AH28" s="497" t="s">
        <v>139</v>
      </c>
      <c r="AI28" s="498"/>
      <c r="AJ28" s="498"/>
      <c r="AK28" s="498"/>
      <c r="AL28" s="540"/>
      <c r="AM28" s="497" t="s">
        <v>139</v>
      </c>
      <c r="AN28" s="498"/>
      <c r="AO28" s="498"/>
      <c r="AP28" s="498"/>
      <c r="AQ28" s="498"/>
      <c r="AR28" s="540"/>
      <c r="AS28" s="497" t="s">
        <v>139</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6104766</v>
      </c>
      <c r="BO28" s="410"/>
      <c r="BP28" s="410"/>
      <c r="BQ28" s="410"/>
      <c r="BR28" s="410"/>
      <c r="BS28" s="410"/>
      <c r="BT28" s="410"/>
      <c r="BU28" s="411"/>
      <c r="BV28" s="409">
        <v>4975645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18</v>
      </c>
      <c r="M29" s="498"/>
      <c r="N29" s="498"/>
      <c r="O29" s="498"/>
      <c r="P29" s="540"/>
      <c r="Q29" s="497">
        <v>3020</v>
      </c>
      <c r="R29" s="498"/>
      <c r="S29" s="498"/>
      <c r="T29" s="498"/>
      <c r="U29" s="498"/>
      <c r="V29" s="540"/>
      <c r="W29" s="595"/>
      <c r="X29" s="596"/>
      <c r="Y29" s="597"/>
      <c r="Z29" s="496" t="s">
        <v>189</v>
      </c>
      <c r="AA29" s="476"/>
      <c r="AB29" s="476"/>
      <c r="AC29" s="476"/>
      <c r="AD29" s="476"/>
      <c r="AE29" s="476"/>
      <c r="AF29" s="476"/>
      <c r="AG29" s="477"/>
      <c r="AH29" s="497">
        <v>406</v>
      </c>
      <c r="AI29" s="498"/>
      <c r="AJ29" s="498"/>
      <c r="AK29" s="498"/>
      <c r="AL29" s="540"/>
      <c r="AM29" s="497">
        <v>1250074</v>
      </c>
      <c r="AN29" s="498"/>
      <c r="AO29" s="498"/>
      <c r="AP29" s="498"/>
      <c r="AQ29" s="498"/>
      <c r="AR29" s="540"/>
      <c r="AS29" s="497">
        <v>3079</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1813469</v>
      </c>
      <c r="BO29" s="447"/>
      <c r="BP29" s="447"/>
      <c r="BQ29" s="447"/>
      <c r="BR29" s="447"/>
      <c r="BS29" s="447"/>
      <c r="BT29" s="447"/>
      <c r="BU29" s="448"/>
      <c r="BV29" s="446">
        <v>1499997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96.9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3303659</v>
      </c>
      <c r="BO30" s="566"/>
      <c r="BP30" s="566"/>
      <c r="BQ30" s="566"/>
      <c r="BR30" s="566"/>
      <c r="BS30" s="566"/>
      <c r="BT30" s="566"/>
      <c r="BU30" s="567"/>
      <c r="BV30" s="565">
        <v>3396263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198</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北秋田市国民健康保険特別会計</v>
      </c>
      <c r="X34" s="637"/>
      <c r="Y34" s="637"/>
      <c r="Z34" s="637"/>
      <c r="AA34" s="637"/>
      <c r="AB34" s="637"/>
      <c r="AC34" s="637"/>
      <c r="AD34" s="637"/>
      <c r="AE34" s="637"/>
      <c r="AF34" s="637"/>
      <c r="AG34" s="637"/>
      <c r="AH34" s="637"/>
      <c r="AI34" s="637"/>
      <c r="AJ34" s="637"/>
      <c r="AK34" s="637"/>
      <c r="AL34" s="178"/>
      <c r="AM34" s="636">
        <f>IF(AO34="","",MAX(C34:D43,U34:V43)+1)</f>
        <v>9</v>
      </c>
      <c r="AN34" s="636"/>
      <c r="AO34" s="637" t="str">
        <f>IF('各会計、関係団体の財政状況及び健全化判断比率'!B33="","",'各会計、関係団体の財政状況及び健全化判断比率'!B33)</f>
        <v>北秋田市水道事業会計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12</v>
      </c>
      <c r="BX34" s="636"/>
      <c r="BY34" s="637" t="str">
        <f>IF('各会計、関係団体の財政状況及び健全化判断比率'!B68="","",'各会計、関係団体の財政状況及び健全化判断比率'!B68)</f>
        <v>秋田県市町村総合事務組合（一般会計）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たかのす福祉公社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北秋田市立阿仁診療所特別会計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北秋田市国民健康保険合川診療所特別会計</v>
      </c>
      <c r="X35" s="637"/>
      <c r="Y35" s="637"/>
      <c r="Z35" s="637"/>
      <c r="AA35" s="637"/>
      <c r="AB35" s="637"/>
      <c r="AC35" s="637"/>
      <c r="AD35" s="637"/>
      <c r="AE35" s="637"/>
      <c r="AF35" s="637"/>
      <c r="AG35" s="637"/>
      <c r="AH35" s="637"/>
      <c r="AI35" s="637"/>
      <c r="AJ35" s="637"/>
      <c r="AK35" s="637"/>
      <c r="AL35" s="178"/>
      <c r="AM35" s="636">
        <f t="shared" ref="AM35:AM43" si="0">IF(AO35="","",AM34+1)</f>
        <v>10</v>
      </c>
      <c r="AN35" s="636"/>
      <c r="AO35" s="637" t="str">
        <f>IF('各会計、関係団体の財政状況及び健全化判断比率'!B34="","",'各会計、関係団体の財政状況及び健全化判断比率'!B34)</f>
        <v>北秋田市病院事業会計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13</v>
      </c>
      <c r="BX35" s="636"/>
      <c r="BY35" s="637" t="str">
        <f>IF('各会計、関係団体の財政状況及び健全化判断比率'!B69="","",'各会計、関係団体の財政状況及び健全化判断比率'!B69)</f>
        <v>秋田県市町村総合事務組合（交通災害共済事業等特別会計）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マタギの里観光開発</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北秋田市立米内沢診療所特別会計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北秋田市介護保険特別会計</v>
      </c>
      <c r="X36" s="637"/>
      <c r="Y36" s="637"/>
      <c r="Z36" s="637"/>
      <c r="AA36" s="637"/>
      <c r="AB36" s="637"/>
      <c r="AC36" s="637"/>
      <c r="AD36" s="637"/>
      <c r="AE36" s="637"/>
      <c r="AF36" s="637"/>
      <c r="AG36" s="637"/>
      <c r="AH36" s="637"/>
      <c r="AI36" s="637"/>
      <c r="AJ36" s="637"/>
      <c r="AK36" s="637"/>
      <c r="AL36" s="178"/>
      <c r="AM36" s="636">
        <f t="shared" si="0"/>
        <v>11</v>
      </c>
      <c r="AN36" s="636"/>
      <c r="AO36" s="637" t="str">
        <f>IF('各会計、関係団体の財政状況及び健全化判断比率'!B35="","",'各会計、関係団体の財政状況及び健全化判断比率'!B35)</f>
        <v>北秋田市下水道事業会計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14</v>
      </c>
      <c r="BX36" s="636"/>
      <c r="BY36" s="637" t="str">
        <f>IF('各会計、関係団体の財政状況及び健全化判断比率'!B70="","",'各会計、関係団体の財政状況及び健全化判断比率'!B70)</f>
        <v>秋田県市町村会館管理組合（一般会計）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北秋田市後期高齢者医療特別会計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15</v>
      </c>
      <c r="BX37" s="636"/>
      <c r="BY37" s="637" t="str">
        <f>IF('各会計、関係団体の財政状況及び健全化判断比率'!B71="","",'各会計、関係団体の財政状況及び健全化判断比率'!B71)</f>
        <v>秋田県後期高齢者医療広域連合（一般会計）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8</v>
      </c>
      <c r="V38" s="636"/>
      <c r="W38" s="637" t="str">
        <f>IF('各会計、関係団体の財政状況及び健全化判断比率'!B32="","",'各会計、関係団体の財政状況及び健全化判断比率'!B32)</f>
        <v>北秋田市介護サービス事業特別会計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16</v>
      </c>
      <c r="BX38" s="636"/>
      <c r="BY38" s="637" t="str">
        <f>IF('各会計、関係団体の財政状況及び健全化判断比率'!B72="","",'各会計、関係団体の財政状況及び健全化判断比率'!B72)</f>
        <v>秋田県後期高齢者医療広域連合（後期高齢者医療特別会計）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17</v>
      </c>
      <c r="BX39" s="636"/>
      <c r="BY39" s="637" t="str">
        <f>IF('各会計、関係団体の財政状況及び健全化判断比率'!B73="","",'各会計、関係団体の財政状況及び健全化判断比率'!B73)</f>
        <v>北秋田市上小阿仁村生活環境施設組合（一般会計）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607</v>
      </c>
    </row>
    <row r="54" spans="5:113" x14ac:dyDescent="0.15"/>
    <row r="55" spans="5:113" x14ac:dyDescent="0.15"/>
    <row r="56" spans="5:113" x14ac:dyDescent="0.15"/>
  </sheetData>
  <sheetProtection algorithmName="SHA-512" hashValue="mLhzNtlaT9XxA0Q9opXrjo6X59zfPR4x3Pm/ImSPX5cNxLr1zbOZnebXh6QG/sTjtcRYlEqZWfDJpUUGdvstaw==" saltValue="4euZtxEM1aXiIoHe2ckNq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215" t="s">
        <v>591</v>
      </c>
      <c r="D34" s="1215"/>
      <c r="E34" s="1216"/>
      <c r="F34" s="32">
        <v>2.88</v>
      </c>
      <c r="G34" s="33">
        <v>9.67</v>
      </c>
      <c r="H34" s="33">
        <v>11.46</v>
      </c>
      <c r="I34" s="33">
        <v>13.12</v>
      </c>
      <c r="J34" s="34">
        <v>13.43</v>
      </c>
      <c r="K34" s="22"/>
      <c r="L34" s="22"/>
      <c r="M34" s="22"/>
      <c r="N34" s="22"/>
      <c r="O34" s="22"/>
      <c r="P34" s="22"/>
    </row>
    <row r="35" spans="1:16" ht="39" customHeight="1" x14ac:dyDescent="0.15">
      <c r="A35" s="22"/>
      <c r="B35" s="35"/>
      <c r="C35" s="1209" t="s">
        <v>592</v>
      </c>
      <c r="D35" s="1210"/>
      <c r="E35" s="1211"/>
      <c r="F35" s="36">
        <v>3.6</v>
      </c>
      <c r="G35" s="37">
        <v>2.89</v>
      </c>
      <c r="H35" s="37">
        <v>4.05</v>
      </c>
      <c r="I35" s="37">
        <v>5.24</v>
      </c>
      <c r="J35" s="38">
        <v>5.23</v>
      </c>
      <c r="K35" s="22"/>
      <c r="L35" s="22"/>
      <c r="M35" s="22"/>
      <c r="N35" s="22"/>
      <c r="O35" s="22"/>
      <c r="P35" s="22"/>
    </row>
    <row r="36" spans="1:16" ht="39" customHeight="1" x14ac:dyDescent="0.15">
      <c r="A36" s="22"/>
      <c r="B36" s="35"/>
      <c r="C36" s="1209" t="s">
        <v>593</v>
      </c>
      <c r="D36" s="1210"/>
      <c r="E36" s="1211"/>
      <c r="F36" s="36">
        <v>2.17</v>
      </c>
      <c r="G36" s="37">
        <v>1.71</v>
      </c>
      <c r="H36" s="37">
        <v>0.94</v>
      </c>
      <c r="I36" s="37">
        <v>0.57999999999999996</v>
      </c>
      <c r="J36" s="38">
        <v>1.57</v>
      </c>
      <c r="K36" s="22"/>
      <c r="L36" s="22"/>
      <c r="M36" s="22"/>
      <c r="N36" s="22"/>
      <c r="O36" s="22"/>
      <c r="P36" s="22"/>
    </row>
    <row r="37" spans="1:16" ht="39" customHeight="1" x14ac:dyDescent="0.15">
      <c r="A37" s="22"/>
      <c r="B37" s="35"/>
      <c r="C37" s="1209" t="s">
        <v>594</v>
      </c>
      <c r="D37" s="1210"/>
      <c r="E37" s="1211"/>
      <c r="F37" s="36">
        <v>1.61</v>
      </c>
      <c r="G37" s="37">
        <v>0.28999999999999998</v>
      </c>
      <c r="H37" s="37">
        <v>0.06</v>
      </c>
      <c r="I37" s="37">
        <v>0.4</v>
      </c>
      <c r="J37" s="38">
        <v>0.27</v>
      </c>
      <c r="K37" s="22"/>
      <c r="L37" s="22"/>
      <c r="M37" s="22"/>
      <c r="N37" s="22"/>
      <c r="O37" s="22"/>
      <c r="P37" s="22"/>
    </row>
    <row r="38" spans="1:16" ht="39" customHeight="1" x14ac:dyDescent="0.15">
      <c r="A38" s="22"/>
      <c r="B38" s="35"/>
      <c r="C38" s="1209" t="s">
        <v>595</v>
      </c>
      <c r="D38" s="1210"/>
      <c r="E38" s="1211"/>
      <c r="F38" s="36">
        <v>0</v>
      </c>
      <c r="G38" s="37">
        <v>0</v>
      </c>
      <c r="H38" s="37">
        <v>0</v>
      </c>
      <c r="I38" s="37">
        <v>0</v>
      </c>
      <c r="J38" s="38">
        <v>0</v>
      </c>
      <c r="K38" s="22"/>
      <c r="L38" s="22"/>
      <c r="M38" s="22"/>
      <c r="N38" s="22"/>
      <c r="O38" s="22"/>
      <c r="P38" s="22"/>
    </row>
    <row r="39" spans="1:16" ht="39" customHeight="1" x14ac:dyDescent="0.15">
      <c r="A39" s="22"/>
      <c r="B39" s="35"/>
      <c r="C39" s="1209" t="s">
        <v>596</v>
      </c>
      <c r="D39" s="1210"/>
      <c r="E39" s="1211"/>
      <c r="F39" s="36">
        <v>0</v>
      </c>
      <c r="G39" s="37">
        <v>0</v>
      </c>
      <c r="H39" s="37">
        <v>0</v>
      </c>
      <c r="I39" s="37">
        <v>0</v>
      </c>
      <c r="J39" s="38">
        <v>0</v>
      </c>
      <c r="K39" s="22"/>
      <c r="L39" s="22"/>
      <c r="M39" s="22"/>
      <c r="N39" s="22"/>
      <c r="O39" s="22"/>
      <c r="P39" s="22"/>
    </row>
    <row r="40" spans="1:16" ht="39" customHeight="1" x14ac:dyDescent="0.15">
      <c r="A40" s="22"/>
      <c r="B40" s="35"/>
      <c r="C40" s="1209" t="s">
        <v>597</v>
      </c>
      <c r="D40" s="1210"/>
      <c r="E40" s="1211"/>
      <c r="F40" s="36">
        <v>0</v>
      </c>
      <c r="G40" s="37">
        <v>0</v>
      </c>
      <c r="H40" s="37">
        <v>0</v>
      </c>
      <c r="I40" s="37">
        <v>0</v>
      </c>
      <c r="J40" s="38">
        <v>0</v>
      </c>
      <c r="K40" s="22"/>
      <c r="L40" s="22"/>
      <c r="M40" s="22"/>
      <c r="N40" s="22"/>
      <c r="O40" s="22"/>
      <c r="P40" s="22"/>
    </row>
    <row r="41" spans="1:16" ht="39" customHeight="1" x14ac:dyDescent="0.15">
      <c r="A41" s="22"/>
      <c r="B41" s="35"/>
      <c r="C41" s="1209" t="s">
        <v>598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599</v>
      </c>
      <c r="D42" s="1210"/>
      <c r="E42" s="1211"/>
      <c r="F42" s="36" t="s">
        <v>541</v>
      </c>
      <c r="G42" s="37" t="s">
        <v>541</v>
      </c>
      <c r="H42" s="37" t="s">
        <v>541</v>
      </c>
      <c r="I42" s="37" t="s">
        <v>541</v>
      </c>
      <c r="J42" s="38" t="s">
        <v>541</v>
      </c>
      <c r="K42" s="22"/>
      <c r="L42" s="22"/>
      <c r="M42" s="22"/>
      <c r="N42" s="22"/>
      <c r="O42" s="22"/>
      <c r="P42" s="22"/>
    </row>
    <row r="43" spans="1:16" ht="39" customHeight="1" thickBot="1" x14ac:dyDescent="0.2">
      <c r="A43" s="22"/>
      <c r="B43" s="40"/>
      <c r="C43" s="1212" t="s">
        <v>600</v>
      </c>
      <c r="D43" s="1213"/>
      <c r="E43" s="1214"/>
      <c r="F43" s="41">
        <v>0.56000000000000005</v>
      </c>
      <c r="G43" s="42">
        <v>1.21</v>
      </c>
      <c r="H43" s="42">
        <v>0.37</v>
      </c>
      <c r="I43" s="42">
        <v>1.91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lWXrXNF01RyvNdt3BtufU3rOrGeyrzUf5LYMtoIcilLbaN6ZzpjuPM94jiRFNGQ97FxU0/8vXs6fkZ44cJ3vQ==" saltValue="uJoTPj9S+8m7/ww61PHA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2671</v>
      </c>
      <c r="L45" s="60">
        <v>2706</v>
      </c>
      <c r="M45" s="60">
        <v>2570</v>
      </c>
      <c r="N45" s="60">
        <v>2562</v>
      </c>
      <c r="O45" s="61">
        <v>2574</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541</v>
      </c>
      <c r="L46" s="64" t="s">
        <v>541</v>
      </c>
      <c r="M46" s="64" t="s">
        <v>541</v>
      </c>
      <c r="N46" s="64" t="s">
        <v>541</v>
      </c>
      <c r="O46" s="65" t="s">
        <v>541</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541</v>
      </c>
      <c r="L47" s="64" t="s">
        <v>541</v>
      </c>
      <c r="M47" s="64" t="s">
        <v>541</v>
      </c>
      <c r="N47" s="64" t="s">
        <v>541</v>
      </c>
      <c r="O47" s="65" t="s">
        <v>541</v>
      </c>
      <c r="P47" s="48"/>
      <c r="Q47" s="48"/>
      <c r="R47" s="48"/>
      <c r="S47" s="48"/>
      <c r="T47" s="48"/>
      <c r="U47" s="48"/>
    </row>
    <row r="48" spans="1:21" ht="30.75" customHeight="1" x14ac:dyDescent="0.15">
      <c r="A48" s="48"/>
      <c r="B48" s="1219"/>
      <c r="C48" s="1220"/>
      <c r="D48" s="62"/>
      <c r="E48" s="1225" t="s">
        <v>15</v>
      </c>
      <c r="F48" s="1225"/>
      <c r="G48" s="1225"/>
      <c r="H48" s="1225"/>
      <c r="I48" s="1225"/>
      <c r="J48" s="1226"/>
      <c r="K48" s="63">
        <v>1303</v>
      </c>
      <c r="L48" s="64">
        <v>1167</v>
      </c>
      <c r="M48" s="64">
        <v>1133</v>
      </c>
      <c r="N48" s="64">
        <v>1009</v>
      </c>
      <c r="O48" s="65">
        <v>927</v>
      </c>
      <c r="P48" s="48"/>
      <c r="Q48" s="48"/>
      <c r="R48" s="48"/>
      <c r="S48" s="48"/>
      <c r="T48" s="48"/>
      <c r="U48" s="48"/>
    </row>
    <row r="49" spans="1:21" ht="30.75" customHeight="1" x14ac:dyDescent="0.15">
      <c r="A49" s="48"/>
      <c r="B49" s="1219"/>
      <c r="C49" s="1220"/>
      <c r="D49" s="62"/>
      <c r="E49" s="1225" t="s">
        <v>16</v>
      </c>
      <c r="F49" s="1225"/>
      <c r="G49" s="1225"/>
      <c r="H49" s="1225"/>
      <c r="I49" s="1225"/>
      <c r="J49" s="1226"/>
      <c r="K49" s="63">
        <v>4</v>
      </c>
      <c r="L49" s="64">
        <v>4</v>
      </c>
      <c r="M49" s="64" t="s">
        <v>541</v>
      </c>
      <c r="N49" s="64" t="s">
        <v>541</v>
      </c>
      <c r="O49" s="65" t="s">
        <v>541</v>
      </c>
      <c r="P49" s="48"/>
      <c r="Q49" s="48"/>
      <c r="R49" s="48"/>
      <c r="S49" s="48"/>
      <c r="T49" s="48"/>
      <c r="U49" s="48"/>
    </row>
    <row r="50" spans="1:21" ht="30.75" customHeight="1" x14ac:dyDescent="0.15">
      <c r="A50" s="48"/>
      <c r="B50" s="1219"/>
      <c r="C50" s="1220"/>
      <c r="D50" s="62"/>
      <c r="E50" s="1225" t="s">
        <v>17</v>
      </c>
      <c r="F50" s="1225"/>
      <c r="G50" s="1225"/>
      <c r="H50" s="1225"/>
      <c r="I50" s="1225"/>
      <c r="J50" s="1226"/>
      <c r="K50" s="63">
        <v>0</v>
      </c>
      <c r="L50" s="64">
        <v>0</v>
      </c>
      <c r="M50" s="64">
        <v>0</v>
      </c>
      <c r="N50" s="64">
        <v>0</v>
      </c>
      <c r="O50" s="65">
        <v>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541</v>
      </c>
      <c r="L51" s="64" t="s">
        <v>541</v>
      </c>
      <c r="M51" s="64" t="s">
        <v>541</v>
      </c>
      <c r="N51" s="64" t="s">
        <v>541</v>
      </c>
      <c r="O51" s="65" t="s">
        <v>541</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2594</v>
      </c>
      <c r="L52" s="64">
        <v>2675</v>
      </c>
      <c r="M52" s="64">
        <v>2591</v>
      </c>
      <c r="N52" s="64">
        <v>2515</v>
      </c>
      <c r="O52" s="65">
        <v>2527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1384</v>
      </c>
      <c r="L53" s="69">
        <v>1202</v>
      </c>
      <c r="M53" s="69">
        <v>1112</v>
      </c>
      <c r="N53" s="69">
        <v>1056</v>
      </c>
      <c r="O53" s="70">
        <v>974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616</v>
      </c>
      <c r="L57" s="84" t="s">
        <v>616</v>
      </c>
      <c r="M57" s="84" t="s">
        <v>616</v>
      </c>
      <c r="N57" s="84" t="s">
        <v>616</v>
      </c>
      <c r="O57" s="85" t="s">
        <v>616</v>
      </c>
    </row>
    <row r="58" spans="1:21" ht="31.5" customHeight="1" thickBot="1" x14ac:dyDescent="0.2">
      <c r="B58" s="1235"/>
      <c r="C58" s="1236"/>
      <c r="D58" s="1240" t="s">
        <v>27</v>
      </c>
      <c r="E58" s="1241"/>
      <c r="F58" s="1241"/>
      <c r="G58" s="1241"/>
      <c r="H58" s="1241"/>
      <c r="I58" s="1241"/>
      <c r="J58" s="1242"/>
      <c r="K58" s="86" t="s">
        <v>616</v>
      </c>
      <c r="L58" s="87" t="s">
        <v>616</v>
      </c>
      <c r="M58" s="87" t="s">
        <v>616</v>
      </c>
      <c r="N58" s="87" t="s">
        <v>616</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ITmZdBuV4WOW86IHQwnHcQACWjgmZiWaxpbuEpNgSdmvltbz+WktjAXO9AaFF481h4NYxrLWaSnxAycbePNA==" saltValue="R40d7GtxsiczC1M0PDCs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582</v>
      </c>
      <c r="J40" s="100" t="s">
        <v>583</v>
      </c>
      <c r="K40" s="100" t="s">
        <v>584</v>
      </c>
      <c r="L40" s="100" t="s">
        <v>585</v>
      </c>
      <c r="M40" s="101" t="s">
        <v>586</v>
      </c>
    </row>
    <row r="41" spans="2:13" ht="27.75" customHeight="1" x14ac:dyDescent="0.15">
      <c r="B41" s="1243" t="s">
        <v>30</v>
      </c>
      <c r="C41" s="1244"/>
      <c r="D41" s="102"/>
      <c r="E41" s="1249" t="s">
        <v>31</v>
      </c>
      <c r="F41" s="1249"/>
      <c r="G41" s="1249"/>
      <c r="H41" s="1250"/>
      <c r="I41" s="358">
        <v>26329</v>
      </c>
      <c r="J41" s="359">
        <v>25806</v>
      </c>
      <c r="K41" s="359">
        <v>26347</v>
      </c>
      <c r="L41" s="359">
        <v>26207</v>
      </c>
      <c r="M41" s="360">
        <v>26075</v>
      </c>
    </row>
    <row r="42" spans="2:13" ht="27.75" customHeight="1" x14ac:dyDescent="0.15">
      <c r="B42" s="1245"/>
      <c r="C42" s="1246"/>
      <c r="D42" s="103"/>
      <c r="E42" s="1251" t="s">
        <v>32</v>
      </c>
      <c r="F42" s="1251"/>
      <c r="G42" s="1251"/>
      <c r="H42" s="1252"/>
      <c r="I42" s="361" t="s">
        <v>541</v>
      </c>
      <c r="J42" s="362" t="s">
        <v>541</v>
      </c>
      <c r="K42" s="362" t="s">
        <v>541</v>
      </c>
      <c r="L42" s="362" t="s">
        <v>541</v>
      </c>
      <c r="M42" s="363" t="s">
        <v>541</v>
      </c>
    </row>
    <row r="43" spans="2:13" ht="27.75" customHeight="1" x14ac:dyDescent="0.15">
      <c r="B43" s="1245"/>
      <c r="C43" s="1246"/>
      <c r="D43" s="103"/>
      <c r="E43" s="1251" t="s">
        <v>33</v>
      </c>
      <c r="F43" s="1251"/>
      <c r="G43" s="1251"/>
      <c r="H43" s="1252"/>
      <c r="I43" s="361">
        <v>17841</v>
      </c>
      <c r="J43" s="362">
        <v>17278</v>
      </c>
      <c r="K43" s="362">
        <v>17150</v>
      </c>
      <c r="L43" s="362">
        <v>16630</v>
      </c>
      <c r="M43" s="363">
        <v>16012</v>
      </c>
    </row>
    <row r="44" spans="2:13" ht="27.75" customHeight="1" x14ac:dyDescent="0.15">
      <c r="B44" s="1245"/>
      <c r="C44" s="1246"/>
      <c r="D44" s="103"/>
      <c r="E44" s="1251" t="s">
        <v>34</v>
      </c>
      <c r="F44" s="1251"/>
      <c r="G44" s="1251"/>
      <c r="H44" s="1252"/>
      <c r="I44" s="361">
        <v>3</v>
      </c>
      <c r="J44" s="362" t="s">
        <v>541</v>
      </c>
      <c r="K44" s="362" t="s">
        <v>541</v>
      </c>
      <c r="L44" s="362" t="s">
        <v>541</v>
      </c>
      <c r="M44" s="363" t="s">
        <v>541</v>
      </c>
    </row>
    <row r="45" spans="2:13" ht="27.75" customHeight="1" x14ac:dyDescent="0.15">
      <c r="B45" s="1245"/>
      <c r="C45" s="1246"/>
      <c r="D45" s="103"/>
      <c r="E45" s="1251" t="s">
        <v>35</v>
      </c>
      <c r="F45" s="1251"/>
      <c r="G45" s="1251"/>
      <c r="H45" s="1252"/>
      <c r="I45" s="361">
        <v>2973</v>
      </c>
      <c r="J45" s="362">
        <v>2617</v>
      </c>
      <c r="K45" s="362">
        <v>2671</v>
      </c>
      <c r="L45" s="362">
        <v>2340</v>
      </c>
      <c r="M45" s="363">
        <v>2222</v>
      </c>
    </row>
    <row r="46" spans="2:13" ht="27.75" customHeight="1" x14ac:dyDescent="0.15">
      <c r="B46" s="1245"/>
      <c r="C46" s="1246"/>
      <c r="D46" s="104"/>
      <c r="E46" s="1251" t="s">
        <v>36</v>
      </c>
      <c r="F46" s="1251"/>
      <c r="G46" s="1251"/>
      <c r="H46" s="1252"/>
      <c r="I46" s="361">
        <v>50</v>
      </c>
      <c r="J46" s="362">
        <v>47</v>
      </c>
      <c r="K46" s="362">
        <v>43</v>
      </c>
      <c r="L46" s="362">
        <v>39</v>
      </c>
      <c r="M46" s="363">
        <v>36</v>
      </c>
    </row>
    <row r="47" spans="2:13" ht="27.75" customHeight="1" x14ac:dyDescent="0.15">
      <c r="B47" s="1245"/>
      <c r="C47" s="1246"/>
      <c r="D47" s="105"/>
      <c r="E47" s="1253" t="s">
        <v>37</v>
      </c>
      <c r="F47" s="1254"/>
      <c r="G47" s="1254"/>
      <c r="H47" s="1255"/>
      <c r="I47" s="361" t="s">
        <v>541</v>
      </c>
      <c r="J47" s="362" t="s">
        <v>541</v>
      </c>
      <c r="K47" s="362" t="s">
        <v>541</v>
      </c>
      <c r="L47" s="362" t="s">
        <v>541</v>
      </c>
      <c r="M47" s="363" t="s">
        <v>541</v>
      </c>
    </row>
    <row r="48" spans="2:13" ht="27.75" customHeight="1" x14ac:dyDescent="0.15">
      <c r="B48" s="1245"/>
      <c r="C48" s="1246"/>
      <c r="D48" s="103"/>
      <c r="E48" s="1251" t="s">
        <v>38</v>
      </c>
      <c r="F48" s="1251"/>
      <c r="G48" s="1251"/>
      <c r="H48" s="1252"/>
      <c r="I48" s="361" t="s">
        <v>541</v>
      </c>
      <c r="J48" s="362" t="s">
        <v>541</v>
      </c>
      <c r="K48" s="362" t="s">
        <v>541</v>
      </c>
      <c r="L48" s="362" t="s">
        <v>541</v>
      </c>
      <c r="M48" s="363" t="s">
        <v>541</v>
      </c>
    </row>
    <row r="49" spans="2:13" ht="27.75" customHeight="1" x14ac:dyDescent="0.15">
      <c r="B49" s="1247"/>
      <c r="C49" s="1248"/>
      <c r="D49" s="103"/>
      <c r="E49" s="1251" t="s">
        <v>39</v>
      </c>
      <c r="F49" s="1251"/>
      <c r="G49" s="1251"/>
      <c r="H49" s="1252"/>
      <c r="I49" s="361" t="s">
        <v>541</v>
      </c>
      <c r="J49" s="362" t="s">
        <v>541</v>
      </c>
      <c r="K49" s="362" t="s">
        <v>541</v>
      </c>
      <c r="L49" s="362" t="s">
        <v>541</v>
      </c>
      <c r="M49" s="363" t="s">
        <v>541</v>
      </c>
    </row>
    <row r="50" spans="2:13" ht="27.75" customHeight="1" x14ac:dyDescent="0.15">
      <c r="B50" s="1256" t="s">
        <v>40</v>
      </c>
      <c r="C50" s="1257"/>
      <c r="D50" s="106"/>
      <c r="E50" s="1251" t="s">
        <v>41</v>
      </c>
      <c r="F50" s="1251"/>
      <c r="G50" s="1251"/>
      <c r="H50" s="1252"/>
      <c r="I50" s="361">
        <v>10192</v>
      </c>
      <c r="J50" s="362">
        <v>9834</v>
      </c>
      <c r="K50" s="362">
        <v>8857</v>
      </c>
      <c r="L50" s="362">
        <v>8630</v>
      </c>
      <c r="M50" s="363">
        <v>10033</v>
      </c>
    </row>
    <row r="51" spans="2:13" ht="27.75" customHeight="1" x14ac:dyDescent="0.15">
      <c r="B51" s="1245"/>
      <c r="C51" s="1246"/>
      <c r="D51" s="103"/>
      <c r="E51" s="1251" t="s">
        <v>42</v>
      </c>
      <c r="F51" s="1251"/>
      <c r="G51" s="1251"/>
      <c r="H51" s="1252"/>
      <c r="I51" s="361">
        <v>1263</v>
      </c>
      <c r="J51" s="362">
        <v>1199</v>
      </c>
      <c r="K51" s="362">
        <v>1158</v>
      </c>
      <c r="L51" s="362">
        <v>1162</v>
      </c>
      <c r="M51" s="363">
        <v>1125</v>
      </c>
    </row>
    <row r="52" spans="2:13" ht="27.75" customHeight="1" x14ac:dyDescent="0.15">
      <c r="B52" s="1247"/>
      <c r="C52" s="1248"/>
      <c r="D52" s="103"/>
      <c r="E52" s="1251" t="s">
        <v>43</v>
      </c>
      <c r="F52" s="1251"/>
      <c r="G52" s="1251"/>
      <c r="H52" s="1252"/>
      <c r="I52" s="361">
        <v>28631</v>
      </c>
      <c r="J52" s="362">
        <v>28136</v>
      </c>
      <c r="K52" s="362">
        <v>27950</v>
      </c>
      <c r="L52" s="362">
        <v>27385</v>
      </c>
      <c r="M52" s="363">
        <v>27143</v>
      </c>
    </row>
    <row r="53" spans="2:13" ht="27.75" customHeight="1" thickBot="1" x14ac:dyDescent="0.2">
      <c r="B53" s="1258" t="s">
        <v>44</v>
      </c>
      <c r="C53" s="1259"/>
      <c r="D53" s="107"/>
      <c r="E53" s="1260" t="s">
        <v>45</v>
      </c>
      <c r="F53" s="1260"/>
      <c r="G53" s="1260"/>
      <c r="H53" s="1261"/>
      <c r="I53" s="364">
        <v>7110</v>
      </c>
      <c r="J53" s="365">
        <v>6579</v>
      </c>
      <c r="K53" s="365">
        <v>8247</v>
      </c>
      <c r="L53" s="365">
        <v>8040</v>
      </c>
      <c r="M53" s="366">
        <v>6044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XEpFAcT89Vy+qY8K/hoWe6MCgbnH4Ju7KM8j3mf3tyJt+5Ltj+VGs+e2ioik3xYJ/xxYc29AfQfuJbtHHSVNg==" saltValue="uAcNJgiHTKyYDLjebLS8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584</v>
      </c>
      <c r="G54" s="116" t="s">
        <v>585</v>
      </c>
      <c r="H54" s="117" t="s">
        <v>586</v>
      </c>
    </row>
    <row r="55" spans="2:8" ht="52.5" customHeight="1" x14ac:dyDescent="0.15">
      <c r="B55" s="118"/>
      <c r="C55" s="1270" t="s">
        <v>48</v>
      </c>
      <c r="D55" s="1270"/>
      <c r="E55" s="1271"/>
      <c r="F55" s="119">
        <v>5311</v>
      </c>
      <c r="G55" s="119">
        <v>4976</v>
      </c>
      <c r="H55" s="120">
        <v>6105</v>
      </c>
    </row>
    <row r="56" spans="2:8" ht="52.5" customHeight="1" x14ac:dyDescent="0.15">
      <c r="B56" s="121"/>
      <c r="C56" s="1272" t="s">
        <v>49</v>
      </c>
      <c r="D56" s="1272"/>
      <c r="E56" s="1273"/>
      <c r="F56" s="122">
        <v>1546</v>
      </c>
      <c r="G56" s="122">
        <v>1500</v>
      </c>
      <c r="H56" s="123">
        <v>1813</v>
      </c>
    </row>
    <row r="57" spans="2:8" ht="53.25" customHeight="1" x14ac:dyDescent="0.15">
      <c r="B57" s="121"/>
      <c r="C57" s="1274" t="s">
        <v>50</v>
      </c>
      <c r="D57" s="1274"/>
      <c r="E57" s="1275"/>
      <c r="F57" s="124">
        <v>3174</v>
      </c>
      <c r="G57" s="124">
        <v>3396</v>
      </c>
      <c r="H57" s="125">
        <v>3304</v>
      </c>
    </row>
    <row r="58" spans="2:8" ht="45.75" customHeight="1" x14ac:dyDescent="0.15">
      <c r="B58" s="126"/>
      <c r="C58" s="1262" t="s">
        <v>617</v>
      </c>
      <c r="D58" s="1263"/>
      <c r="E58" s="1264"/>
      <c r="F58" s="127">
        <v>2448</v>
      </c>
      <c r="G58" s="127">
        <v>2478</v>
      </c>
      <c r="H58" s="128">
        <v>2478</v>
      </c>
    </row>
    <row r="59" spans="2:8" ht="45.75" customHeight="1" x14ac:dyDescent="0.15">
      <c r="B59" s="126"/>
      <c r="C59" s="1262" t="s">
        <v>618</v>
      </c>
      <c r="D59" s="1263"/>
      <c r="E59" s="1264"/>
      <c r="F59" s="127">
        <v>553</v>
      </c>
      <c r="G59" s="127">
        <v>515</v>
      </c>
      <c r="H59" s="128">
        <v>515</v>
      </c>
    </row>
    <row r="60" spans="2:8" ht="45.75" customHeight="1" x14ac:dyDescent="0.15">
      <c r="B60" s="126"/>
      <c r="C60" s="1262" t="s">
        <v>619</v>
      </c>
      <c r="D60" s="1263"/>
      <c r="E60" s="1264"/>
      <c r="F60" s="127">
        <v>27</v>
      </c>
      <c r="G60" s="127">
        <v>90</v>
      </c>
      <c r="H60" s="128">
        <v>158</v>
      </c>
    </row>
    <row r="61" spans="2:8" ht="45.75" customHeight="1" x14ac:dyDescent="0.15">
      <c r="B61" s="126"/>
      <c r="C61" s="1262" t="s">
        <v>620</v>
      </c>
      <c r="D61" s="1263"/>
      <c r="E61" s="1264"/>
      <c r="F61" s="127">
        <v>118</v>
      </c>
      <c r="G61" s="127">
        <v>118</v>
      </c>
      <c r="H61" s="128">
        <v>118</v>
      </c>
    </row>
    <row r="62" spans="2:8" ht="45.75" customHeight="1" thickBot="1" x14ac:dyDescent="0.2">
      <c r="B62" s="129"/>
      <c r="C62" s="1265" t="s">
        <v>621</v>
      </c>
      <c r="D62" s="1266"/>
      <c r="E62" s="1267"/>
      <c r="F62" s="130">
        <v>22</v>
      </c>
      <c r="G62" s="130">
        <v>22</v>
      </c>
      <c r="H62" s="131">
        <v>22</v>
      </c>
    </row>
    <row r="63" spans="2:8" ht="52.5" customHeight="1" thickBot="1" x14ac:dyDescent="0.2">
      <c r="B63" s="132"/>
      <c r="C63" s="1268" t="s">
        <v>51</v>
      </c>
      <c r="D63" s="1268"/>
      <c r="E63" s="1269"/>
      <c r="F63" s="133">
        <v>10031</v>
      </c>
      <c r="G63" s="133">
        <v>9872</v>
      </c>
      <c r="H63" s="134">
        <v>11222</v>
      </c>
    </row>
    <row r="64" spans="2:8" x14ac:dyDescent="0.15"/>
  </sheetData>
  <sheetProtection algorithmName="SHA-512" hashValue="vNH1Z0qzvAMnUyd0AqEMulO8nITNdT/Pqkehmov4hzWYExAnRo3pGknzXhWYr2xQUX5gGfGjHfxdg6EVI8kChw==" saltValue="XVnBCTSQ0VnroX6AusA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622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623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631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624</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582</v>
      </c>
      <c r="BQ50" s="1280"/>
      <c r="BR50" s="1280"/>
      <c r="BS50" s="1280"/>
      <c r="BT50" s="1280"/>
      <c r="BU50" s="1280"/>
      <c r="BV50" s="1280"/>
      <c r="BW50" s="1280"/>
      <c r="BX50" s="1280" t="s">
        <v>583</v>
      </c>
      <c r="BY50" s="1280"/>
      <c r="BZ50" s="1280"/>
      <c r="CA50" s="1280"/>
      <c r="CB50" s="1280"/>
      <c r="CC50" s="1280"/>
      <c r="CD50" s="1280"/>
      <c r="CE50" s="1280"/>
      <c r="CF50" s="1280" t="s">
        <v>584</v>
      </c>
      <c r="CG50" s="1280"/>
      <c r="CH50" s="1280"/>
      <c r="CI50" s="1280"/>
      <c r="CJ50" s="1280"/>
      <c r="CK50" s="1280"/>
      <c r="CL50" s="1280"/>
      <c r="CM50" s="1280"/>
      <c r="CN50" s="1280" t="s">
        <v>585</v>
      </c>
      <c r="CO50" s="1280"/>
      <c r="CP50" s="1280"/>
      <c r="CQ50" s="1280"/>
      <c r="CR50" s="1280"/>
      <c r="CS50" s="1280"/>
      <c r="CT50" s="1280"/>
      <c r="CU50" s="1280"/>
      <c r="CV50" s="1280" t="s">
        <v>586</v>
      </c>
      <c r="CW50" s="1280"/>
      <c r="CX50" s="1280"/>
      <c r="CY50" s="1280"/>
      <c r="CZ50" s="1280"/>
      <c r="DA50" s="1280"/>
      <c r="DB50" s="1280"/>
      <c r="DC50" s="1280"/>
    </row>
    <row r="51" spans="1:109" ht="13.5" customHeight="1" x14ac:dyDescent="0.15">
      <c r="B51" s="375"/>
      <c r="G51" s="1294"/>
      <c r="H51" s="1294"/>
      <c r="I51" s="1295"/>
      <c r="J51" s="1295"/>
      <c r="K51" s="1293"/>
      <c r="L51" s="1293"/>
      <c r="M51" s="1293"/>
      <c r="N51" s="1293"/>
      <c r="AM51" s="384"/>
      <c r="AN51" s="1283" t="s">
        <v>625</v>
      </c>
      <c r="AO51" s="1283"/>
      <c r="AP51" s="1283"/>
      <c r="AQ51" s="1283"/>
      <c r="AR51" s="1283"/>
      <c r="AS51" s="1283"/>
      <c r="AT51" s="1283"/>
      <c r="AU51" s="1283"/>
      <c r="AV51" s="1283"/>
      <c r="AW51" s="1283"/>
      <c r="AX51" s="1283"/>
      <c r="AY51" s="1283"/>
      <c r="AZ51" s="1283"/>
      <c r="BA51" s="1283"/>
      <c r="BB51" s="1283" t="s">
        <v>626</v>
      </c>
      <c r="BC51" s="1283"/>
      <c r="BD51" s="1283"/>
      <c r="BE51" s="1283"/>
      <c r="BF51" s="1283"/>
      <c r="BG51" s="1283"/>
      <c r="BH51" s="1283"/>
      <c r="BI51" s="1283"/>
      <c r="BJ51" s="1283"/>
      <c r="BK51" s="1283"/>
      <c r="BL51" s="1283"/>
      <c r="BM51" s="1283"/>
      <c r="BN51" s="1283"/>
      <c r="BO51" s="1283"/>
      <c r="BP51" s="1281"/>
      <c r="BQ51" s="1282"/>
      <c r="BR51" s="1282"/>
      <c r="BS51" s="1282"/>
      <c r="BT51" s="1282"/>
      <c r="BU51" s="1282"/>
      <c r="BV51" s="1282"/>
      <c r="BW51" s="1282"/>
      <c r="BX51" s="1281"/>
      <c r="BY51" s="1282"/>
      <c r="BZ51" s="1282"/>
      <c r="CA51" s="1282"/>
      <c r="CB51" s="1282"/>
      <c r="CC51" s="1282"/>
      <c r="CD51" s="1282"/>
      <c r="CE51" s="1282"/>
      <c r="CF51" s="1281"/>
      <c r="CG51" s="1282"/>
      <c r="CH51" s="1282"/>
      <c r="CI51" s="1282"/>
      <c r="CJ51" s="1282"/>
      <c r="CK51" s="1282"/>
      <c r="CL51" s="1282"/>
      <c r="CM51" s="1282"/>
      <c r="CN51" s="1282">
        <v>71.5</v>
      </c>
      <c r="CO51" s="1282"/>
      <c r="CP51" s="1282"/>
      <c r="CQ51" s="1282"/>
      <c r="CR51" s="1282"/>
      <c r="CS51" s="1282"/>
      <c r="CT51" s="1282"/>
      <c r="CU51" s="1282"/>
      <c r="CV51" s="1281"/>
      <c r="CW51" s="1282"/>
      <c r="CX51" s="1282"/>
      <c r="CY51" s="1282"/>
      <c r="CZ51" s="1282"/>
      <c r="DA51" s="1282"/>
      <c r="DB51" s="1282"/>
      <c r="DC51" s="1282"/>
    </row>
    <row r="52" spans="1:109" x14ac:dyDescent="0.15">
      <c r="B52" s="375"/>
      <c r="G52" s="1294"/>
      <c r="H52" s="1294"/>
      <c r="I52" s="1295"/>
      <c r="J52" s="1295"/>
      <c r="K52" s="1293"/>
      <c r="L52" s="1293"/>
      <c r="M52" s="1293"/>
      <c r="N52" s="1293"/>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3"/>
      <c r="B53" s="375"/>
      <c r="G53" s="1294"/>
      <c r="H53" s="1294"/>
      <c r="I53" s="1276"/>
      <c r="J53" s="1276"/>
      <c r="K53" s="1293"/>
      <c r="L53" s="1293"/>
      <c r="M53" s="1293"/>
      <c r="N53" s="1293"/>
      <c r="AM53" s="384"/>
      <c r="AN53" s="1283"/>
      <c r="AO53" s="1283"/>
      <c r="AP53" s="1283"/>
      <c r="AQ53" s="1283"/>
      <c r="AR53" s="1283"/>
      <c r="AS53" s="1283"/>
      <c r="AT53" s="1283"/>
      <c r="AU53" s="1283"/>
      <c r="AV53" s="1283"/>
      <c r="AW53" s="1283"/>
      <c r="AX53" s="1283"/>
      <c r="AY53" s="1283"/>
      <c r="AZ53" s="1283"/>
      <c r="BA53" s="1283"/>
      <c r="BB53" s="1283" t="s">
        <v>627</v>
      </c>
      <c r="BC53" s="1283"/>
      <c r="BD53" s="1283"/>
      <c r="BE53" s="1283"/>
      <c r="BF53" s="1283"/>
      <c r="BG53" s="1283"/>
      <c r="BH53" s="1283"/>
      <c r="BI53" s="1283"/>
      <c r="BJ53" s="1283"/>
      <c r="BK53" s="1283"/>
      <c r="BL53" s="1283"/>
      <c r="BM53" s="1283"/>
      <c r="BN53" s="1283"/>
      <c r="BO53" s="1283"/>
      <c r="BP53" s="1281"/>
      <c r="BQ53" s="1282"/>
      <c r="BR53" s="1282"/>
      <c r="BS53" s="1282"/>
      <c r="BT53" s="1282"/>
      <c r="BU53" s="1282"/>
      <c r="BV53" s="1282"/>
      <c r="BW53" s="1282"/>
      <c r="BX53" s="1281"/>
      <c r="BY53" s="1282"/>
      <c r="BZ53" s="1282"/>
      <c r="CA53" s="1282"/>
      <c r="CB53" s="1282"/>
      <c r="CC53" s="1282"/>
      <c r="CD53" s="1282"/>
      <c r="CE53" s="1282"/>
      <c r="CF53" s="1281"/>
      <c r="CG53" s="1282"/>
      <c r="CH53" s="1282"/>
      <c r="CI53" s="1282"/>
      <c r="CJ53" s="1282"/>
      <c r="CK53" s="1282"/>
      <c r="CL53" s="1282"/>
      <c r="CM53" s="1282"/>
      <c r="CN53" s="1282">
        <v>33.700000000000003</v>
      </c>
      <c r="CO53" s="1282"/>
      <c r="CP53" s="1282"/>
      <c r="CQ53" s="1282"/>
      <c r="CR53" s="1282"/>
      <c r="CS53" s="1282"/>
      <c r="CT53" s="1282"/>
      <c r="CU53" s="1282"/>
      <c r="CV53" s="1281"/>
      <c r="CW53" s="1282"/>
      <c r="CX53" s="1282"/>
      <c r="CY53" s="1282"/>
      <c r="CZ53" s="1282"/>
      <c r="DA53" s="1282"/>
      <c r="DB53" s="1282"/>
      <c r="DC53" s="1282"/>
    </row>
    <row r="54" spans="1:109" x14ac:dyDescent="0.15">
      <c r="A54" s="383"/>
      <c r="B54" s="375"/>
      <c r="G54" s="1294"/>
      <c r="H54" s="1294"/>
      <c r="I54" s="1276"/>
      <c r="J54" s="1276"/>
      <c r="K54" s="1293"/>
      <c r="L54" s="1293"/>
      <c r="M54" s="1293"/>
      <c r="N54" s="1293"/>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3"/>
      <c r="B55" s="375"/>
      <c r="G55" s="1276"/>
      <c r="H55" s="1276"/>
      <c r="I55" s="1276"/>
      <c r="J55" s="1276"/>
      <c r="K55" s="1293"/>
      <c r="L55" s="1293"/>
      <c r="M55" s="1293"/>
      <c r="N55" s="1293"/>
      <c r="AN55" s="1280" t="s">
        <v>632</v>
      </c>
      <c r="AO55" s="1280"/>
      <c r="AP55" s="1280"/>
      <c r="AQ55" s="1280"/>
      <c r="AR55" s="1280"/>
      <c r="AS55" s="1280"/>
      <c r="AT55" s="1280"/>
      <c r="AU55" s="1280"/>
      <c r="AV55" s="1280"/>
      <c r="AW55" s="1280"/>
      <c r="AX55" s="1280"/>
      <c r="AY55" s="1280"/>
      <c r="AZ55" s="1280"/>
      <c r="BA55" s="1280"/>
      <c r="BB55" s="1283" t="s">
        <v>626</v>
      </c>
      <c r="BC55" s="1283"/>
      <c r="BD55" s="1283"/>
      <c r="BE55" s="1283"/>
      <c r="BF55" s="1283"/>
      <c r="BG55" s="1283"/>
      <c r="BH55" s="1283"/>
      <c r="BI55" s="1283"/>
      <c r="BJ55" s="1283"/>
      <c r="BK55" s="1283"/>
      <c r="BL55" s="1283"/>
      <c r="BM55" s="1283"/>
      <c r="BN55" s="1283"/>
      <c r="BO55" s="1283"/>
      <c r="BP55" s="1281"/>
      <c r="BQ55" s="1282"/>
      <c r="BR55" s="1282"/>
      <c r="BS55" s="1282"/>
      <c r="BT55" s="1282"/>
      <c r="BU55" s="1282"/>
      <c r="BV55" s="1282"/>
      <c r="BW55" s="1282"/>
      <c r="BX55" s="1281"/>
      <c r="BY55" s="1282"/>
      <c r="BZ55" s="1282"/>
      <c r="CA55" s="1282"/>
      <c r="CB55" s="1282"/>
      <c r="CC55" s="1282"/>
      <c r="CD55" s="1282"/>
      <c r="CE55" s="1282"/>
      <c r="CF55" s="1281"/>
      <c r="CG55" s="1282"/>
      <c r="CH55" s="1282"/>
      <c r="CI55" s="1282"/>
      <c r="CJ55" s="1282"/>
      <c r="CK55" s="1282"/>
      <c r="CL55" s="1282"/>
      <c r="CM55" s="1282"/>
      <c r="CN55" s="1282">
        <v>41.5</v>
      </c>
      <c r="CO55" s="1282"/>
      <c r="CP55" s="1282"/>
      <c r="CQ55" s="1282"/>
      <c r="CR55" s="1282"/>
      <c r="CS55" s="1282"/>
      <c r="CT55" s="1282"/>
      <c r="CU55" s="1282"/>
      <c r="CV55" s="1281"/>
      <c r="CW55" s="1282"/>
      <c r="CX55" s="1282"/>
      <c r="CY55" s="1282"/>
      <c r="CZ55" s="1282"/>
      <c r="DA55" s="1282"/>
      <c r="DB55" s="1282"/>
      <c r="DC55" s="1282"/>
    </row>
    <row r="56" spans="1:109" x14ac:dyDescent="0.15">
      <c r="A56" s="383"/>
      <c r="B56" s="375"/>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3" customFormat="1" x14ac:dyDescent="0.15">
      <c r="B57" s="387"/>
      <c r="G57" s="1276"/>
      <c r="H57" s="1276"/>
      <c r="I57" s="1296"/>
      <c r="J57" s="1296"/>
      <c r="K57" s="1293"/>
      <c r="L57" s="1293"/>
      <c r="M57" s="1293"/>
      <c r="N57" s="1293"/>
      <c r="AM57" s="369"/>
      <c r="AN57" s="1280"/>
      <c r="AO57" s="1280"/>
      <c r="AP57" s="1280"/>
      <c r="AQ57" s="1280"/>
      <c r="AR57" s="1280"/>
      <c r="AS57" s="1280"/>
      <c r="AT57" s="1280"/>
      <c r="AU57" s="1280"/>
      <c r="AV57" s="1280"/>
      <c r="AW57" s="1280"/>
      <c r="AX57" s="1280"/>
      <c r="AY57" s="1280"/>
      <c r="AZ57" s="1280"/>
      <c r="BA57" s="1280"/>
      <c r="BB57" s="1283" t="s">
        <v>633</v>
      </c>
      <c r="BC57" s="1283"/>
      <c r="BD57" s="1283"/>
      <c r="BE57" s="1283"/>
      <c r="BF57" s="1283"/>
      <c r="BG57" s="1283"/>
      <c r="BH57" s="1283"/>
      <c r="BI57" s="1283"/>
      <c r="BJ57" s="1283"/>
      <c r="BK57" s="1283"/>
      <c r="BL57" s="1283"/>
      <c r="BM57" s="1283"/>
      <c r="BN57" s="1283"/>
      <c r="BO57" s="1283"/>
      <c r="BP57" s="1281"/>
      <c r="BQ57" s="1282"/>
      <c r="BR57" s="1282"/>
      <c r="BS57" s="1282"/>
      <c r="BT57" s="1282"/>
      <c r="BU57" s="1282"/>
      <c r="BV57" s="1282"/>
      <c r="BW57" s="1282"/>
      <c r="BX57" s="1281"/>
      <c r="BY57" s="1282"/>
      <c r="BZ57" s="1282"/>
      <c r="CA57" s="1282"/>
      <c r="CB57" s="1282"/>
      <c r="CC57" s="1282"/>
      <c r="CD57" s="1282"/>
      <c r="CE57" s="1282"/>
      <c r="CF57" s="1281"/>
      <c r="CG57" s="1282"/>
      <c r="CH57" s="1282"/>
      <c r="CI57" s="1282"/>
      <c r="CJ57" s="1282"/>
      <c r="CK57" s="1282"/>
      <c r="CL57" s="1282"/>
      <c r="CM57" s="1282"/>
      <c r="CN57" s="1282">
        <v>61.7</v>
      </c>
      <c r="CO57" s="1282"/>
      <c r="CP57" s="1282"/>
      <c r="CQ57" s="1282"/>
      <c r="CR57" s="1282"/>
      <c r="CS57" s="1282"/>
      <c r="CT57" s="1282"/>
      <c r="CU57" s="1282"/>
      <c r="CV57" s="1281"/>
      <c r="CW57" s="1282"/>
      <c r="CX57" s="1282"/>
      <c r="CY57" s="1282"/>
      <c r="CZ57" s="1282"/>
      <c r="DA57" s="1282"/>
      <c r="DB57" s="1282"/>
      <c r="DC57" s="1282"/>
      <c r="DD57" s="388"/>
      <c r="DE57" s="387"/>
    </row>
    <row r="58" spans="1:109" s="383" customFormat="1" x14ac:dyDescent="0.15">
      <c r="A58" s="369"/>
      <c r="B58" s="387"/>
      <c r="G58" s="1276"/>
      <c r="H58" s="1276"/>
      <c r="I58" s="1296"/>
      <c r="J58" s="1296"/>
      <c r="K58" s="1293"/>
      <c r="L58" s="1293"/>
      <c r="M58" s="1293"/>
      <c r="N58" s="1293"/>
      <c r="AM58" s="369"/>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629</v>
      </c>
    </row>
    <row r="64" spans="1:109" x14ac:dyDescent="0.15">
      <c r="B64" s="375"/>
      <c r="G64" s="382"/>
      <c r="I64" s="395"/>
      <c r="J64" s="395"/>
      <c r="K64" s="395"/>
      <c r="L64" s="395"/>
      <c r="M64" s="395"/>
      <c r="N64" s="396"/>
      <c r="AM64" s="382"/>
      <c r="AN64" s="382" t="s">
        <v>623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634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624</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582</v>
      </c>
      <c r="BQ72" s="1280"/>
      <c r="BR72" s="1280"/>
      <c r="BS72" s="1280"/>
      <c r="BT72" s="1280"/>
      <c r="BU72" s="1280"/>
      <c r="BV72" s="1280"/>
      <c r="BW72" s="1280"/>
      <c r="BX72" s="1280" t="s">
        <v>583</v>
      </c>
      <c r="BY72" s="1280"/>
      <c r="BZ72" s="1280"/>
      <c r="CA72" s="1280"/>
      <c r="CB72" s="1280"/>
      <c r="CC72" s="1280"/>
      <c r="CD72" s="1280"/>
      <c r="CE72" s="1280"/>
      <c r="CF72" s="1280" t="s">
        <v>584</v>
      </c>
      <c r="CG72" s="1280"/>
      <c r="CH72" s="1280"/>
      <c r="CI72" s="1280"/>
      <c r="CJ72" s="1280"/>
      <c r="CK72" s="1280"/>
      <c r="CL72" s="1280"/>
      <c r="CM72" s="1280"/>
      <c r="CN72" s="1280" t="s">
        <v>585</v>
      </c>
      <c r="CO72" s="1280"/>
      <c r="CP72" s="1280"/>
      <c r="CQ72" s="1280"/>
      <c r="CR72" s="1280"/>
      <c r="CS72" s="1280"/>
      <c r="CT72" s="1280"/>
      <c r="CU72" s="1280"/>
      <c r="CV72" s="1280" t="s">
        <v>586</v>
      </c>
      <c r="CW72" s="1280"/>
      <c r="CX72" s="1280"/>
      <c r="CY72" s="1280"/>
      <c r="CZ72" s="1280"/>
      <c r="DA72" s="1280"/>
      <c r="DB72" s="1280"/>
      <c r="DC72" s="1280"/>
    </row>
    <row r="73" spans="2:107" x14ac:dyDescent="0.15">
      <c r="B73" s="375"/>
      <c r="G73" s="1294"/>
      <c r="H73" s="1294"/>
      <c r="I73" s="1294"/>
      <c r="J73" s="1294"/>
      <c r="K73" s="1297"/>
      <c r="L73" s="1297"/>
      <c r="M73" s="1297"/>
      <c r="N73" s="1297"/>
      <c r="AM73" s="384"/>
      <c r="AN73" s="1283" t="s">
        <v>625</v>
      </c>
      <c r="AO73" s="1283"/>
      <c r="AP73" s="1283"/>
      <c r="AQ73" s="1283"/>
      <c r="AR73" s="1283"/>
      <c r="AS73" s="1283"/>
      <c r="AT73" s="1283"/>
      <c r="AU73" s="1283"/>
      <c r="AV73" s="1283"/>
      <c r="AW73" s="1283"/>
      <c r="AX73" s="1283"/>
      <c r="AY73" s="1283"/>
      <c r="AZ73" s="1283"/>
      <c r="BA73" s="1283"/>
      <c r="BB73" s="1283" t="s">
        <v>626</v>
      </c>
      <c r="BC73" s="1283"/>
      <c r="BD73" s="1283"/>
      <c r="BE73" s="1283"/>
      <c r="BF73" s="1283"/>
      <c r="BG73" s="1283"/>
      <c r="BH73" s="1283"/>
      <c r="BI73" s="1283"/>
      <c r="BJ73" s="1283"/>
      <c r="BK73" s="1283"/>
      <c r="BL73" s="1283"/>
      <c r="BM73" s="1283"/>
      <c r="BN73" s="1283"/>
      <c r="BO73" s="1283"/>
      <c r="BP73" s="1282">
        <v>61.6</v>
      </c>
      <c r="BQ73" s="1282"/>
      <c r="BR73" s="1282"/>
      <c r="BS73" s="1282"/>
      <c r="BT73" s="1282"/>
      <c r="BU73" s="1282"/>
      <c r="BV73" s="1282"/>
      <c r="BW73" s="1282"/>
      <c r="BX73" s="1282">
        <v>58.5</v>
      </c>
      <c r="BY73" s="1282"/>
      <c r="BZ73" s="1282"/>
      <c r="CA73" s="1282"/>
      <c r="CB73" s="1282"/>
      <c r="CC73" s="1282"/>
      <c r="CD73" s="1282"/>
      <c r="CE73" s="1282"/>
      <c r="CF73" s="1282">
        <v>74.2</v>
      </c>
      <c r="CG73" s="1282"/>
      <c r="CH73" s="1282"/>
      <c r="CI73" s="1282"/>
      <c r="CJ73" s="1282"/>
      <c r="CK73" s="1282"/>
      <c r="CL73" s="1282"/>
      <c r="CM73" s="1282"/>
      <c r="CN73" s="1282">
        <v>71.5</v>
      </c>
      <c r="CO73" s="1282"/>
      <c r="CP73" s="1282"/>
      <c r="CQ73" s="1282"/>
      <c r="CR73" s="1282"/>
      <c r="CS73" s="1282"/>
      <c r="CT73" s="1282"/>
      <c r="CU73" s="1282"/>
      <c r="CV73" s="1282">
        <v>51.7</v>
      </c>
      <c r="CW73" s="1282"/>
      <c r="CX73" s="1282"/>
      <c r="CY73" s="1282"/>
      <c r="CZ73" s="1282"/>
      <c r="DA73" s="1282"/>
      <c r="DB73" s="1282"/>
      <c r="DC73" s="1282"/>
    </row>
    <row r="74" spans="2:107" x14ac:dyDescent="0.15">
      <c r="B74" s="375"/>
      <c r="G74" s="1294"/>
      <c r="H74" s="1294"/>
      <c r="I74" s="1294"/>
      <c r="J74" s="1294"/>
      <c r="K74" s="1297"/>
      <c r="L74" s="1297"/>
      <c r="M74" s="1297"/>
      <c r="N74" s="1297"/>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5"/>
      <c r="G75" s="1294"/>
      <c r="H75" s="1294"/>
      <c r="I75" s="1276"/>
      <c r="J75" s="1276"/>
      <c r="K75" s="1293"/>
      <c r="L75" s="1293"/>
      <c r="M75" s="1293"/>
      <c r="N75" s="1293"/>
      <c r="AM75" s="384"/>
      <c r="AN75" s="1283"/>
      <c r="AO75" s="1283"/>
      <c r="AP75" s="1283"/>
      <c r="AQ75" s="1283"/>
      <c r="AR75" s="1283"/>
      <c r="AS75" s="1283"/>
      <c r="AT75" s="1283"/>
      <c r="AU75" s="1283"/>
      <c r="AV75" s="1283"/>
      <c r="AW75" s="1283"/>
      <c r="AX75" s="1283"/>
      <c r="AY75" s="1283"/>
      <c r="AZ75" s="1283"/>
      <c r="BA75" s="1283"/>
      <c r="BB75" s="1283" t="s">
        <v>635</v>
      </c>
      <c r="BC75" s="1283"/>
      <c r="BD75" s="1283"/>
      <c r="BE75" s="1283"/>
      <c r="BF75" s="1283"/>
      <c r="BG75" s="1283"/>
      <c r="BH75" s="1283"/>
      <c r="BI75" s="1283"/>
      <c r="BJ75" s="1283"/>
      <c r="BK75" s="1283"/>
      <c r="BL75" s="1283"/>
      <c r="BM75" s="1283"/>
      <c r="BN75" s="1283"/>
      <c r="BO75" s="1283"/>
      <c r="BP75" s="1282">
        <v>10.199999999999999</v>
      </c>
      <c r="BQ75" s="1282"/>
      <c r="BR75" s="1282"/>
      <c r="BS75" s="1282"/>
      <c r="BT75" s="1282"/>
      <c r="BU75" s="1282"/>
      <c r="BV75" s="1282"/>
      <c r="BW75" s="1282"/>
      <c r="BX75" s="1282">
        <v>10.9</v>
      </c>
      <c r="BY75" s="1282"/>
      <c r="BZ75" s="1282"/>
      <c r="CA75" s="1282"/>
      <c r="CB75" s="1282"/>
      <c r="CC75" s="1282"/>
      <c r="CD75" s="1282"/>
      <c r="CE75" s="1282"/>
      <c r="CF75" s="1282">
        <v>10.9</v>
      </c>
      <c r="CG75" s="1282"/>
      <c r="CH75" s="1282"/>
      <c r="CI75" s="1282"/>
      <c r="CJ75" s="1282"/>
      <c r="CK75" s="1282"/>
      <c r="CL75" s="1282"/>
      <c r="CM75" s="1282"/>
      <c r="CN75" s="1282">
        <v>10</v>
      </c>
      <c r="CO75" s="1282"/>
      <c r="CP75" s="1282"/>
      <c r="CQ75" s="1282"/>
      <c r="CR75" s="1282"/>
      <c r="CS75" s="1282"/>
      <c r="CT75" s="1282"/>
      <c r="CU75" s="1282"/>
      <c r="CV75" s="1282">
        <v>9.1999999999999993</v>
      </c>
      <c r="CW75" s="1282"/>
      <c r="CX75" s="1282"/>
      <c r="CY75" s="1282"/>
      <c r="CZ75" s="1282"/>
      <c r="DA75" s="1282"/>
      <c r="DB75" s="1282"/>
      <c r="DC75" s="1282"/>
    </row>
    <row r="76" spans="2:107" x14ac:dyDescent="0.15">
      <c r="B76" s="375"/>
      <c r="G76" s="1294"/>
      <c r="H76" s="1294"/>
      <c r="I76" s="1276"/>
      <c r="J76" s="1276"/>
      <c r="K76" s="1293"/>
      <c r="L76" s="1293"/>
      <c r="M76" s="1293"/>
      <c r="N76" s="1293"/>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5"/>
      <c r="G77" s="1276"/>
      <c r="H77" s="1276"/>
      <c r="I77" s="1276"/>
      <c r="J77" s="1276"/>
      <c r="K77" s="1297"/>
      <c r="L77" s="1297"/>
      <c r="M77" s="1297"/>
      <c r="N77" s="1297"/>
      <c r="AN77" s="1280" t="s">
        <v>628</v>
      </c>
      <c r="AO77" s="1280"/>
      <c r="AP77" s="1280"/>
      <c r="AQ77" s="1280"/>
      <c r="AR77" s="1280"/>
      <c r="AS77" s="1280"/>
      <c r="AT77" s="1280"/>
      <c r="AU77" s="1280"/>
      <c r="AV77" s="1280"/>
      <c r="AW77" s="1280"/>
      <c r="AX77" s="1280"/>
      <c r="AY77" s="1280"/>
      <c r="AZ77" s="1280"/>
      <c r="BA77" s="1280"/>
      <c r="BB77" s="1283" t="s">
        <v>636</v>
      </c>
      <c r="BC77" s="1283"/>
      <c r="BD77" s="1283"/>
      <c r="BE77" s="1283"/>
      <c r="BF77" s="1283"/>
      <c r="BG77" s="1283"/>
      <c r="BH77" s="1283"/>
      <c r="BI77" s="1283"/>
      <c r="BJ77" s="1283"/>
      <c r="BK77" s="1283"/>
      <c r="BL77" s="1283"/>
      <c r="BM77" s="1283"/>
      <c r="BN77" s="1283"/>
      <c r="BO77" s="1283"/>
      <c r="BP77" s="1282">
        <v>53.4</v>
      </c>
      <c r="BQ77" s="1282"/>
      <c r="BR77" s="1282"/>
      <c r="BS77" s="1282"/>
      <c r="BT77" s="1282"/>
      <c r="BU77" s="1282"/>
      <c r="BV77" s="1282"/>
      <c r="BW77" s="1282"/>
      <c r="BX77" s="1282">
        <v>48</v>
      </c>
      <c r="BY77" s="1282"/>
      <c r="BZ77" s="1282"/>
      <c r="CA77" s="1282"/>
      <c r="CB77" s="1282"/>
      <c r="CC77" s="1282"/>
      <c r="CD77" s="1282"/>
      <c r="CE77" s="1282"/>
      <c r="CF77" s="1282">
        <v>49.1</v>
      </c>
      <c r="CG77" s="1282"/>
      <c r="CH77" s="1282"/>
      <c r="CI77" s="1282"/>
      <c r="CJ77" s="1282"/>
      <c r="CK77" s="1282"/>
      <c r="CL77" s="1282"/>
      <c r="CM77" s="1282"/>
      <c r="CN77" s="1282">
        <v>41.5</v>
      </c>
      <c r="CO77" s="1282"/>
      <c r="CP77" s="1282"/>
      <c r="CQ77" s="1282"/>
      <c r="CR77" s="1282"/>
      <c r="CS77" s="1282"/>
      <c r="CT77" s="1282"/>
      <c r="CU77" s="1282"/>
      <c r="CV77" s="1282">
        <v>25.2</v>
      </c>
      <c r="CW77" s="1282"/>
      <c r="CX77" s="1282"/>
      <c r="CY77" s="1282"/>
      <c r="CZ77" s="1282"/>
      <c r="DA77" s="1282"/>
      <c r="DB77" s="1282"/>
      <c r="DC77" s="1282"/>
    </row>
    <row r="78" spans="2:107" x14ac:dyDescent="0.15">
      <c r="B78" s="375"/>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5"/>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630</v>
      </c>
      <c r="BC79" s="1283"/>
      <c r="BD79" s="1283"/>
      <c r="BE79" s="1283"/>
      <c r="BF79" s="1283"/>
      <c r="BG79" s="1283"/>
      <c r="BH79" s="1283"/>
      <c r="BI79" s="1283"/>
      <c r="BJ79" s="1283"/>
      <c r="BK79" s="1283"/>
      <c r="BL79" s="1283"/>
      <c r="BM79" s="1283"/>
      <c r="BN79" s="1283"/>
      <c r="BO79" s="1283"/>
      <c r="BP79" s="1282">
        <v>9.8000000000000007</v>
      </c>
      <c r="BQ79" s="1282"/>
      <c r="BR79" s="1282"/>
      <c r="BS79" s="1282"/>
      <c r="BT79" s="1282"/>
      <c r="BU79" s="1282"/>
      <c r="BV79" s="1282"/>
      <c r="BW79" s="1282"/>
      <c r="BX79" s="1282">
        <v>9.6</v>
      </c>
      <c r="BY79" s="1282"/>
      <c r="BZ79" s="1282"/>
      <c r="CA79" s="1282"/>
      <c r="CB79" s="1282"/>
      <c r="CC79" s="1282"/>
      <c r="CD79" s="1282"/>
      <c r="CE79" s="1282"/>
      <c r="CF79" s="1282">
        <v>9.5</v>
      </c>
      <c r="CG79" s="1282"/>
      <c r="CH79" s="1282"/>
      <c r="CI79" s="1282"/>
      <c r="CJ79" s="1282"/>
      <c r="CK79" s="1282"/>
      <c r="CL79" s="1282"/>
      <c r="CM79" s="1282"/>
      <c r="CN79" s="1282">
        <v>9.1999999999999993</v>
      </c>
      <c r="CO79" s="1282"/>
      <c r="CP79" s="1282"/>
      <c r="CQ79" s="1282"/>
      <c r="CR79" s="1282"/>
      <c r="CS79" s="1282"/>
      <c r="CT79" s="1282"/>
      <c r="CU79" s="1282"/>
      <c r="CV79" s="1282">
        <v>8.9</v>
      </c>
      <c r="CW79" s="1282"/>
      <c r="CX79" s="1282"/>
      <c r="CY79" s="1282"/>
      <c r="CZ79" s="1282"/>
      <c r="DA79" s="1282"/>
      <c r="DB79" s="1282"/>
      <c r="DC79" s="1282"/>
    </row>
    <row r="80" spans="2:107" x14ac:dyDescent="0.15">
      <c r="B80" s="375"/>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M6FmPXy1GvcDQ03xts81y6DD2t1xoR/uHrwdbqy3T++TQypwAAeGa0wGNDZnytbe9jQ5W3xfpU98dFamM5dlpw==" saltValue="6BZWPJTJqjcbYadKpxE2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529</v>
      </c>
    </row>
  </sheetData>
  <sheetProtection algorithmName="SHA-512" hashValue="meRQEUrPRLA+7eD69o2nLy+zhODfGvbDT3yeOWJxp7qqKAZRZBoC2Y7TVVspb7zbMlueE9mi4H9ZBGVOwtuj+w==" saltValue="Q6jCahUJmNAisO4dkvdy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637</v>
      </c>
    </row>
  </sheetData>
  <sheetProtection algorithmName="SHA-512" hashValue="cPuZQoX30e7g8bsEAMaeuxyknoalStbZl4Aoa9Z4IWyh3rx53/0Gr39FAU5YE3Q1HojeHBq4COr1rTL8SlKBjA==" saltValue="xfZrHI8eAYVQ7Q4Lw1KO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579</v>
      </c>
      <c r="G2" s="148"/>
      <c r="H2" s="149"/>
    </row>
    <row r="3" spans="1:8" x14ac:dyDescent="0.15">
      <c r="A3" s="145" t="s">
        <v>572</v>
      </c>
      <c r="B3" s="150"/>
      <c r="C3" s="151"/>
      <c r="D3" s="152">
        <v>230138</v>
      </c>
      <c r="E3" s="153"/>
      <c r="F3" s="154">
        <v>88968</v>
      </c>
      <c r="G3" s="155"/>
      <c r="H3" s="156"/>
    </row>
    <row r="4" spans="1:8" x14ac:dyDescent="0.15">
      <c r="A4" s="157"/>
      <c r="B4" s="158"/>
      <c r="C4" s="159"/>
      <c r="D4" s="160">
        <v>81248</v>
      </c>
      <c r="E4" s="161"/>
      <c r="F4" s="162">
        <v>45482</v>
      </c>
      <c r="G4" s="163"/>
      <c r="H4" s="164"/>
    </row>
    <row r="5" spans="1:8" x14ac:dyDescent="0.15">
      <c r="A5" s="145" t="s">
        <v>574</v>
      </c>
      <c r="B5" s="150"/>
      <c r="C5" s="151"/>
      <c r="D5" s="152">
        <v>99704</v>
      </c>
      <c r="E5" s="153"/>
      <c r="F5" s="154">
        <v>85173</v>
      </c>
      <c r="G5" s="155"/>
      <c r="H5" s="156"/>
    </row>
    <row r="6" spans="1:8" x14ac:dyDescent="0.15">
      <c r="A6" s="157"/>
      <c r="B6" s="158"/>
      <c r="C6" s="159"/>
      <c r="D6" s="160">
        <v>61351</v>
      </c>
      <c r="E6" s="161"/>
      <c r="F6" s="162">
        <v>43913</v>
      </c>
      <c r="G6" s="163"/>
      <c r="H6" s="164"/>
    </row>
    <row r="7" spans="1:8" x14ac:dyDescent="0.15">
      <c r="A7" s="145" t="s">
        <v>575</v>
      </c>
      <c r="B7" s="150"/>
      <c r="C7" s="151"/>
      <c r="D7" s="152">
        <v>143714</v>
      </c>
      <c r="E7" s="153"/>
      <c r="F7" s="154">
        <v>94081</v>
      </c>
      <c r="G7" s="155"/>
      <c r="H7" s="156"/>
    </row>
    <row r="8" spans="1:8" x14ac:dyDescent="0.15">
      <c r="A8" s="157"/>
      <c r="B8" s="158"/>
      <c r="C8" s="159"/>
      <c r="D8" s="160">
        <v>93166</v>
      </c>
      <c r="E8" s="161"/>
      <c r="F8" s="162">
        <v>48949</v>
      </c>
      <c r="G8" s="163"/>
      <c r="H8" s="164"/>
    </row>
    <row r="9" spans="1:8" x14ac:dyDescent="0.15">
      <c r="A9" s="145" t="s">
        <v>576</v>
      </c>
      <c r="B9" s="150"/>
      <c r="C9" s="151"/>
      <c r="D9" s="152">
        <v>141077</v>
      </c>
      <c r="E9" s="153"/>
      <c r="F9" s="154">
        <v>92632</v>
      </c>
      <c r="G9" s="155"/>
      <c r="H9" s="156"/>
    </row>
    <row r="10" spans="1:8" x14ac:dyDescent="0.15">
      <c r="A10" s="157"/>
      <c r="B10" s="158"/>
      <c r="C10" s="159"/>
      <c r="D10" s="160">
        <v>54103</v>
      </c>
      <c r="E10" s="161"/>
      <c r="F10" s="162">
        <v>47978</v>
      </c>
      <c r="G10" s="163"/>
      <c r="H10" s="164"/>
    </row>
    <row r="11" spans="1:8" x14ac:dyDescent="0.15">
      <c r="A11" s="145" t="s">
        <v>577</v>
      </c>
      <c r="B11" s="150"/>
      <c r="C11" s="151"/>
      <c r="D11" s="152">
        <v>154247</v>
      </c>
      <c r="E11" s="153"/>
      <c r="F11" s="154">
        <v>96469</v>
      </c>
      <c r="G11" s="155"/>
      <c r="H11" s="156"/>
    </row>
    <row r="12" spans="1:8" x14ac:dyDescent="0.15">
      <c r="A12" s="157"/>
      <c r="B12" s="158"/>
      <c r="C12" s="165"/>
      <c r="D12" s="160">
        <v>72367</v>
      </c>
      <c r="E12" s="161"/>
      <c r="F12" s="162">
        <v>49775</v>
      </c>
      <c r="G12" s="163"/>
      <c r="H12" s="164"/>
    </row>
    <row r="13" spans="1:8" x14ac:dyDescent="0.15">
      <c r="A13" s="145"/>
      <c r="B13" s="150"/>
      <c r="C13" s="166"/>
      <c r="D13" s="167">
        <v>153776</v>
      </c>
      <c r="E13" s="168"/>
      <c r="F13" s="169">
        <v>91465</v>
      </c>
      <c r="G13" s="170"/>
      <c r="H13" s="156"/>
    </row>
    <row r="14" spans="1:8" x14ac:dyDescent="0.15">
      <c r="A14" s="157"/>
      <c r="B14" s="158"/>
      <c r="C14" s="159"/>
      <c r="D14" s="160">
        <v>72447</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3.61</v>
      </c>
      <c r="C19" s="171">
        <f>ROUND(VALUE(SUBSTITUTE(実質収支比率等に係る経年分析!G$48,"▲","-")),2)</f>
        <v>2.89</v>
      </c>
      <c r="D19" s="171">
        <f>ROUND(VALUE(SUBSTITUTE(実質収支比率等に係る経年分析!H$48,"▲","-")),2)</f>
        <v>4.05</v>
      </c>
      <c r="E19" s="171">
        <f>ROUND(VALUE(SUBSTITUTE(実質収支比率等に係る経年分析!I$48,"▲","-")),2)</f>
        <v>5.24</v>
      </c>
      <c r="F19" s="171">
        <f>ROUND(VALUE(SUBSTITUTE(実質収支比率等に係る経年分析!J$48,"▲","-")),2)</f>
        <v>5.23</v>
      </c>
    </row>
    <row r="20" spans="1:11" x14ac:dyDescent="0.15">
      <c r="A20" s="171" t="s">
        <v>55</v>
      </c>
      <c r="B20" s="171">
        <f>ROUND(VALUE(SUBSTITUTE(実質収支比率等に係る経年分析!F$47,"▲","-")),2)</f>
        <v>46.89</v>
      </c>
      <c r="C20" s="171">
        <f>ROUND(VALUE(SUBSTITUTE(実質収支比率等に係る経年分析!G$47,"▲","-")),2)</f>
        <v>43.41</v>
      </c>
      <c r="D20" s="171">
        <f>ROUND(VALUE(SUBSTITUTE(実質収支比率等に係る経年分析!H$47,"▲","-")),2)</f>
        <v>39.130000000000003</v>
      </c>
      <c r="E20" s="171">
        <f>ROUND(VALUE(SUBSTITUTE(実質収支比率等に係る経年分析!I$47,"▲","-")),2)</f>
        <v>36.54</v>
      </c>
      <c r="F20" s="171">
        <f>ROUND(VALUE(SUBSTITUTE(実質収支比率等に係る経年分析!J$47,"▲","-")),2)</f>
        <v>43.38</v>
      </c>
    </row>
    <row r="21" spans="1:11" x14ac:dyDescent="0.15">
      <c r="A21" s="171" t="s">
        <v>56</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-3.96</v>
      </c>
      <c r="D21" s="171">
        <f>IF(ISNUMBER(VALUE(SUBSTITUTE(実質収支比率等に係る経年分析!H$49,"▲","-"))),ROUND(VALUE(SUBSTITUTE(実質収支比率等に係る経年分析!H$49,"▲","-")),2),NA())</f>
        <v>-1.94</v>
      </c>
      <c r="E21" s="171">
        <f>IF(ISNUMBER(VALUE(SUBSTITUTE(実質収支比率等に係る経年分析!I$49,"▲","-"))),ROUND(VALUE(SUBSTITUTE(実質収支比率等に係る経年分析!I$49,"▲","-")),2),NA())</f>
        <v>-1.06</v>
      </c>
      <c r="F21" s="171">
        <f>IF(ISNUMBER(VALUE(SUBSTITUTE(実質収支比率等に係る経年分析!J$49,"▲","-"))),ROUND(VALUE(SUBSTITUTE(実質収支比率等に係る経年分析!J$49,"▲","-")),2),NA())</f>
        <v>8.25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0.56000000000000005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1.91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北秋田市国民健康保険合川診療所特別会計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北秋田市立米内沢診療所特別会計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北秋田市立阿仁診療所特別会計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北秋田市後期高齢者医療特別会計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北秋田市国民健康保険特別会計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0.28999999999999998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0.27</v>
      </c>
    </row>
    <row r="34" spans="1:16" x14ac:dyDescent="0.15">
      <c r="A34" s="172" t="str">
        <f>IF(連結実質赤字比率に係る赤字・黒字の構成分析!C$36="",NA(),連結実質赤字比率に係る赤字・黒字の構成分析!C$36)</f>
        <v>北秋田市介護保険特別会計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0.57999999999999996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5.23</v>
      </c>
    </row>
    <row r="36" spans="1:16" x14ac:dyDescent="0.15">
      <c r="A36" s="172" t="str">
        <f>IF(連結実質赤字比率に係る赤字・黒字の構成分析!C$34="",NA(),連結実質赤字比率に係る赤字・黒字の構成分析!C$34)</f>
        <v>北秋田市水道事業会計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2594</v>
      </c>
      <c r="E42" s="173"/>
      <c r="F42" s="173"/>
      <c r="G42" s="173">
        <f>'実質公債費比率（分子）の構造'!L$52</f>
        <v>2675</v>
      </c>
      <c r="H42" s="173"/>
      <c r="I42" s="173"/>
      <c r="J42" s="173">
        <f>'実質公債費比率（分子）の構造'!M$52</f>
        <v>2591</v>
      </c>
      <c r="K42" s="173"/>
      <c r="L42" s="173"/>
      <c r="M42" s="173">
        <f>'実質公債費比率（分子）の構造'!N$52</f>
        <v>2515</v>
      </c>
      <c r="N42" s="173"/>
      <c r="O42" s="173"/>
      <c r="P42" s="173">
        <f>'実質公債費比率（分子）の構造'!O$52</f>
        <v>2527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4</v>
      </c>
      <c r="C45" s="173"/>
      <c r="D45" s="173"/>
      <c r="E45" s="173">
        <f>'実質公債費比率（分子）の構造'!L$49</f>
        <v>4</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1303</v>
      </c>
      <c r="C46" s="173"/>
      <c r="D46" s="173"/>
      <c r="E46" s="173">
        <f>'実質公債費比率（分子）の構造'!L$48</f>
        <v>1167</v>
      </c>
      <c r="F46" s="173"/>
      <c r="G46" s="173"/>
      <c r="H46" s="173">
        <f>'実質公債費比率（分子）の構造'!M$48</f>
        <v>1133</v>
      </c>
      <c r="I46" s="173"/>
      <c r="J46" s="173"/>
      <c r="K46" s="173">
        <f>'実質公債費比率（分子）の構造'!N$48</f>
        <v>1009</v>
      </c>
      <c r="L46" s="173"/>
      <c r="M46" s="173"/>
      <c r="N46" s="173">
        <f>'実質公債費比率（分子）の構造'!O$48</f>
        <v>927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2671</v>
      </c>
      <c r="C49" s="173"/>
      <c r="D49" s="173"/>
      <c r="E49" s="173">
        <f>'実質公債費比率（分子）の構造'!L$45</f>
        <v>2706</v>
      </c>
      <c r="F49" s="173"/>
      <c r="G49" s="173"/>
      <c r="H49" s="173">
        <f>'実質公債費比率（分子）の構造'!M$45</f>
        <v>2570</v>
      </c>
      <c r="I49" s="173"/>
      <c r="J49" s="173"/>
      <c r="K49" s="173">
        <f>'実質公債費比率（分子）の構造'!N$45</f>
        <v>2562</v>
      </c>
      <c r="L49" s="173"/>
      <c r="M49" s="173"/>
      <c r="N49" s="173">
        <f>'実質公債費比率（分子）の構造'!O$45</f>
        <v>2574</v>
      </c>
      <c r="O49" s="173"/>
      <c r="P49" s="173"/>
    </row>
    <row r="50" spans="1:16" x14ac:dyDescent="0.15">
      <c r="A50" s="173" t="s">
        <v>71</v>
      </c>
      <c r="B50" s="173" t="e">
        <f>NA()</f>
        <v>#N/A</v>
      </c>
      <c r="C50" s="173">
        <f>IF(ISNUMBER('実質公債費比率（分子）の構造'!K$53),'実質公債費比率（分子）の構造'!K$53,NA())</f>
        <v>1384</v>
      </c>
      <c r="D50" s="173" t="e">
        <f>NA()</f>
        <v>#N/A</v>
      </c>
      <c r="E50" s="173" t="e">
        <f>NA()</f>
        <v>#N/A</v>
      </c>
      <c r="F50" s="173">
        <f>IF(ISNUMBER('実質公債費比率（分子）の構造'!L$53),'実質公債費比率（分子）の構造'!L$53,NA())</f>
        <v>1202</v>
      </c>
      <c r="G50" s="173" t="e">
        <f>NA()</f>
        <v>#N/A</v>
      </c>
      <c r="H50" s="173" t="e">
        <f>NA()</f>
        <v>#N/A</v>
      </c>
      <c r="I50" s="173">
        <f>IF(ISNUMBER('実質公債費比率（分子）の構造'!M$53),'実質公債費比率（分子）の構造'!M$53,NA())</f>
        <v>1112</v>
      </c>
      <c r="J50" s="173" t="e">
        <f>NA()</f>
        <v>#N/A</v>
      </c>
      <c r="K50" s="173" t="e">
        <f>NA()</f>
        <v>#N/A</v>
      </c>
      <c r="L50" s="173">
        <f>IF(ISNUMBER('実質公債費比率（分子）の構造'!N$53),'実質公債費比率（分子）の構造'!N$53,NA())</f>
        <v>1056</v>
      </c>
      <c r="M50" s="173" t="e">
        <f>NA()</f>
        <v>#N/A</v>
      </c>
      <c r="N50" s="173" t="e">
        <f>NA()</f>
        <v>#N/A</v>
      </c>
      <c r="O50" s="173">
        <f>IF(ISNUMBER('実質公債費比率（分子）の構造'!O$53),'実質公債費比率（分子）の構造'!O$53,NA())</f>
        <v>974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28631</v>
      </c>
      <c r="E56" s="172"/>
      <c r="F56" s="172"/>
      <c r="G56" s="172">
        <f>'将来負担比率（分子）の構造'!J$52</f>
        <v>28136</v>
      </c>
      <c r="H56" s="172"/>
      <c r="I56" s="172"/>
      <c r="J56" s="172">
        <f>'将来負担比率（分子）の構造'!K$52</f>
        <v>27950</v>
      </c>
      <c r="K56" s="172"/>
      <c r="L56" s="172"/>
      <c r="M56" s="172">
        <f>'将来負担比率（分子）の構造'!L$52</f>
        <v>27385</v>
      </c>
      <c r="N56" s="172"/>
      <c r="O56" s="172"/>
      <c r="P56" s="172">
        <f>'将来負担比率（分子）の構造'!M$52</f>
        <v>27143</v>
      </c>
    </row>
    <row r="57" spans="1:16" x14ac:dyDescent="0.15">
      <c r="A57" s="172" t="s">
        <v>42</v>
      </c>
      <c r="B57" s="172"/>
      <c r="C57" s="172"/>
      <c r="D57" s="172">
        <f>'将来負担比率（分子）の構造'!I$51</f>
        <v>1263</v>
      </c>
      <c r="E57" s="172"/>
      <c r="F57" s="172"/>
      <c r="G57" s="172">
        <f>'将来負担比率（分子）の構造'!J$51</f>
        <v>1199</v>
      </c>
      <c r="H57" s="172"/>
      <c r="I57" s="172"/>
      <c r="J57" s="172">
        <f>'将来負担比率（分子）の構造'!K$51</f>
        <v>1158</v>
      </c>
      <c r="K57" s="172"/>
      <c r="L57" s="172"/>
      <c r="M57" s="172">
        <f>'将来負担比率（分子）の構造'!L$51</f>
        <v>1162</v>
      </c>
      <c r="N57" s="172"/>
      <c r="O57" s="172"/>
      <c r="P57" s="172">
        <f>'将来負担比率（分子）の構造'!M$51</f>
        <v>1125</v>
      </c>
    </row>
    <row r="58" spans="1:16" x14ac:dyDescent="0.15">
      <c r="A58" s="172" t="s">
        <v>41</v>
      </c>
      <c r="B58" s="172"/>
      <c r="C58" s="172"/>
      <c r="D58" s="172">
        <f>'将来負担比率（分子）の構造'!I$50</f>
        <v>10192</v>
      </c>
      <c r="E58" s="172"/>
      <c r="F58" s="172"/>
      <c r="G58" s="172">
        <f>'将来負担比率（分子）の構造'!J$50</f>
        <v>9834</v>
      </c>
      <c r="H58" s="172"/>
      <c r="I58" s="172"/>
      <c r="J58" s="172">
        <f>'将来負担比率（分子）の構造'!K$50</f>
        <v>8857</v>
      </c>
      <c r="K58" s="172"/>
      <c r="L58" s="172"/>
      <c r="M58" s="172">
        <f>'将来負担比率（分子）の構造'!L$50</f>
        <v>8630</v>
      </c>
      <c r="N58" s="172"/>
      <c r="O58" s="172"/>
      <c r="P58" s="172">
        <f>'将来負担比率（分子）の構造'!M$50</f>
        <v>10033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50</v>
      </c>
      <c r="C61" s="172"/>
      <c r="D61" s="172"/>
      <c r="E61" s="172">
        <f>'将来負担比率（分子）の構造'!J$46</f>
        <v>47</v>
      </c>
      <c r="F61" s="172"/>
      <c r="G61" s="172"/>
      <c r="H61" s="172">
        <f>'将来負担比率（分子）の構造'!K$46</f>
        <v>43</v>
      </c>
      <c r="I61" s="172"/>
      <c r="J61" s="172"/>
      <c r="K61" s="172">
        <f>'将来負担比率（分子）の構造'!L$46</f>
        <v>39</v>
      </c>
      <c r="L61" s="172"/>
      <c r="M61" s="172"/>
      <c r="N61" s="172">
        <f>'将来負担比率（分子）の構造'!M$46</f>
        <v>36</v>
      </c>
      <c r="O61" s="172"/>
      <c r="P61" s="172"/>
    </row>
    <row r="62" spans="1:16" x14ac:dyDescent="0.15">
      <c r="A62" s="172" t="s">
        <v>35</v>
      </c>
      <c r="B62" s="172">
        <f>'将来負担比率（分子）の構造'!I$45</f>
        <v>2973</v>
      </c>
      <c r="C62" s="172"/>
      <c r="D62" s="172"/>
      <c r="E62" s="172">
        <f>'将来負担比率（分子）の構造'!J$45</f>
        <v>2617</v>
      </c>
      <c r="F62" s="172"/>
      <c r="G62" s="172"/>
      <c r="H62" s="172">
        <f>'将来負担比率（分子）の構造'!K$45</f>
        <v>2671</v>
      </c>
      <c r="I62" s="172"/>
      <c r="J62" s="172"/>
      <c r="K62" s="172">
        <f>'将来負担比率（分子）の構造'!L$45</f>
        <v>2340</v>
      </c>
      <c r="L62" s="172"/>
      <c r="M62" s="172"/>
      <c r="N62" s="172">
        <f>'将来負担比率（分子）の構造'!M$45</f>
        <v>2222</v>
      </c>
      <c r="O62" s="172"/>
      <c r="P62" s="172"/>
    </row>
    <row r="63" spans="1:16" x14ac:dyDescent="0.15">
      <c r="A63" s="172" t="s">
        <v>34</v>
      </c>
      <c r="B63" s="172">
        <f>'将来負担比率（分子）の構造'!I$44</f>
        <v>3</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17841</v>
      </c>
      <c r="C64" s="172"/>
      <c r="D64" s="172"/>
      <c r="E64" s="172">
        <f>'将来負担比率（分子）の構造'!J$43</f>
        <v>17278</v>
      </c>
      <c r="F64" s="172"/>
      <c r="G64" s="172"/>
      <c r="H64" s="172">
        <f>'将来負担比率（分子）の構造'!K$43</f>
        <v>17150</v>
      </c>
      <c r="I64" s="172"/>
      <c r="J64" s="172"/>
      <c r="K64" s="172">
        <f>'将来負担比率（分子）の構造'!L$43</f>
        <v>16630</v>
      </c>
      <c r="L64" s="172"/>
      <c r="M64" s="172"/>
      <c r="N64" s="172">
        <f>'将来負担比率（分子）の構造'!M$43</f>
        <v>16012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26329</v>
      </c>
      <c r="C66" s="172"/>
      <c r="D66" s="172"/>
      <c r="E66" s="172">
        <f>'将来負担比率（分子）の構造'!J$41</f>
        <v>25806</v>
      </c>
      <c r="F66" s="172"/>
      <c r="G66" s="172"/>
      <c r="H66" s="172">
        <f>'将来負担比率（分子）の構造'!K$41</f>
        <v>26347</v>
      </c>
      <c r="I66" s="172"/>
      <c r="J66" s="172"/>
      <c r="K66" s="172">
        <f>'将来負担比率（分子）の構造'!L$41</f>
        <v>26207</v>
      </c>
      <c r="L66" s="172"/>
      <c r="M66" s="172"/>
      <c r="N66" s="172">
        <f>'将来負担比率（分子）の構造'!M$41</f>
        <v>26075</v>
      </c>
      <c r="O66" s="172"/>
      <c r="P66" s="172"/>
    </row>
    <row r="67" spans="1:16" x14ac:dyDescent="0.15">
      <c r="A67" s="172" t="s">
        <v>75</v>
      </c>
      <c r="B67" s="172" t="e">
        <f>NA()</f>
        <v>#N/A</v>
      </c>
      <c r="C67" s="172">
        <f>IF(ISNUMBER('将来負担比率（分子）の構造'!I$53), IF('将来負担比率（分子）の構造'!I$53 &lt; 0, 0, '将来負担比率（分子）の構造'!I$53), NA())</f>
        <v>7110</v>
      </c>
      <c r="D67" s="172" t="e">
        <f>NA()</f>
        <v>#N/A</v>
      </c>
      <c r="E67" s="172" t="e">
        <f>NA()</f>
        <v>#N/A</v>
      </c>
      <c r="F67" s="172">
        <f>IF(ISNUMBER('将来負担比率（分子）の構造'!J$53), IF('将来負担比率（分子）の構造'!J$53 &lt; 0, 0, '将来負担比率（分子）の構造'!J$53), NA())</f>
        <v>6579</v>
      </c>
      <c r="G67" s="172" t="e">
        <f>NA()</f>
        <v>#N/A</v>
      </c>
      <c r="H67" s="172" t="e">
        <f>NA()</f>
        <v>#N/A</v>
      </c>
      <c r="I67" s="172">
        <f>IF(ISNUMBER('将来負担比率（分子）の構造'!K$53), IF('将来負担比率（分子）の構造'!K$53 &lt; 0, 0, '将来負担比率（分子）の構造'!K$53), NA())</f>
        <v>8247</v>
      </c>
      <c r="J67" s="172" t="e">
        <f>NA()</f>
        <v>#N/A</v>
      </c>
      <c r="K67" s="172" t="e">
        <f>NA()</f>
        <v>#N/A</v>
      </c>
      <c r="L67" s="172">
        <f>IF(ISNUMBER('将来負担比率（分子）の構造'!L$53), IF('将来負担比率（分子）の構造'!L$53 &lt; 0, 0, '将来負担比率（分子）の構造'!L$53), NA())</f>
        <v>8040</v>
      </c>
      <c r="M67" s="172" t="e">
        <f>NA()</f>
        <v>#N/A</v>
      </c>
      <c r="N67" s="172" t="e">
        <f>NA()</f>
        <v>#N/A</v>
      </c>
      <c r="O67" s="172">
        <f>IF(ISNUMBER('将来負担比率（分子）の構造'!M$53), IF('将来負担比率（分子）の構造'!M$53 &lt; 0, 0, '将来負担比率（分子）の構造'!M$53), NA())</f>
        <v>6044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5311</v>
      </c>
      <c r="C72" s="176">
        <f>基金残高に係る経年分析!G55</f>
        <v>4976</v>
      </c>
      <c r="D72" s="176">
        <f>基金残高に係る経年分析!H55</f>
        <v>6105</v>
      </c>
    </row>
    <row r="73" spans="1:16" x14ac:dyDescent="0.15">
      <c r="A73" s="175" t="s">
        <v>78</v>
      </c>
      <c r="B73" s="176">
        <f>基金残高に係る経年分析!F56</f>
        <v>1546</v>
      </c>
      <c r="C73" s="176">
        <f>基金残高に係る経年分析!G56</f>
        <v>1500</v>
      </c>
      <c r="D73" s="176">
        <f>基金残高に係る経年分析!H56</f>
        <v>1813</v>
      </c>
    </row>
    <row r="74" spans="1:16" x14ac:dyDescent="0.15">
      <c r="A74" s="175" t="s">
        <v>79</v>
      </c>
      <c r="B74" s="176">
        <f>基金残高に係る経年分析!F57</f>
        <v>3174</v>
      </c>
      <c r="C74" s="176">
        <f>基金残高に係る経年分析!G57</f>
        <v>3396</v>
      </c>
      <c r="D74" s="176">
        <f>基金残高に係る経年分析!H57</f>
        <v>3304</v>
      </c>
    </row>
  </sheetData>
  <sheetProtection algorithmName="SHA-512" hashValue="QgD0Ky6RNlmgIouXzA6O9stUTnvon5fueYjiHT24kgTxt+VR89sXTwwaZmUZ4kqJ9UAIbAGAVZB7ajdmhg/O7g==" saltValue="lEFNaYbKyvi+1rvx7Jmhj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2976589</v>
      </c>
      <c r="S5" s="655"/>
      <c r="T5" s="655"/>
      <c r="U5" s="655"/>
      <c r="V5" s="655"/>
      <c r="W5" s="655"/>
      <c r="X5" s="655"/>
      <c r="Y5" s="656"/>
      <c r="Z5" s="657">
        <v>10.8</v>
      </c>
      <c r="AA5" s="657"/>
      <c r="AB5" s="657"/>
      <c r="AC5" s="657"/>
      <c r="AD5" s="658">
        <v>2976589</v>
      </c>
      <c r="AE5" s="658"/>
      <c r="AF5" s="658"/>
      <c r="AG5" s="658"/>
      <c r="AH5" s="658"/>
      <c r="AI5" s="658"/>
      <c r="AJ5" s="658"/>
      <c r="AK5" s="658"/>
      <c r="AL5" s="659">
        <v>21.3</v>
      </c>
      <c r="AM5" s="660"/>
      <c r="AN5" s="660"/>
      <c r="AO5" s="661"/>
      <c r="AP5" s="651" t="s">
        <v>229</v>
      </c>
      <c r="AQ5" s="652"/>
      <c r="AR5" s="652"/>
      <c r="AS5" s="652"/>
      <c r="AT5" s="652"/>
      <c r="AU5" s="652"/>
      <c r="AV5" s="652"/>
      <c r="AW5" s="652"/>
      <c r="AX5" s="652"/>
      <c r="AY5" s="652"/>
      <c r="AZ5" s="652"/>
      <c r="BA5" s="652"/>
      <c r="BB5" s="652"/>
      <c r="BC5" s="652"/>
      <c r="BD5" s="652"/>
      <c r="BE5" s="652"/>
      <c r="BF5" s="653"/>
      <c r="BG5" s="665">
        <v>2974068</v>
      </c>
      <c r="BH5" s="666"/>
      <c r="BI5" s="666"/>
      <c r="BJ5" s="666"/>
      <c r="BK5" s="666"/>
      <c r="BL5" s="666"/>
      <c r="BM5" s="666"/>
      <c r="BN5" s="667"/>
      <c r="BO5" s="668">
        <v>99.9</v>
      </c>
      <c r="BP5" s="668"/>
      <c r="BQ5" s="668"/>
      <c r="BR5" s="668"/>
      <c r="BS5" s="669" t="s">
        <v>230</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222</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15">
      <c r="B6" s="662" t="s">
        <v>234</v>
      </c>
      <c r="C6" s="663"/>
      <c r="D6" s="663"/>
      <c r="E6" s="663"/>
      <c r="F6" s="663"/>
      <c r="G6" s="663"/>
      <c r="H6" s="663"/>
      <c r="I6" s="663"/>
      <c r="J6" s="663"/>
      <c r="K6" s="663"/>
      <c r="L6" s="663"/>
      <c r="M6" s="663"/>
      <c r="N6" s="663"/>
      <c r="O6" s="663"/>
      <c r="P6" s="663"/>
      <c r="Q6" s="664"/>
      <c r="R6" s="665">
        <v>323878</v>
      </c>
      <c r="S6" s="666"/>
      <c r="T6" s="666"/>
      <c r="U6" s="666"/>
      <c r="V6" s="666"/>
      <c r="W6" s="666"/>
      <c r="X6" s="666"/>
      <c r="Y6" s="667"/>
      <c r="Z6" s="668">
        <v>1.2</v>
      </c>
      <c r="AA6" s="668"/>
      <c r="AB6" s="668"/>
      <c r="AC6" s="668"/>
      <c r="AD6" s="669">
        <v>323878</v>
      </c>
      <c r="AE6" s="669"/>
      <c r="AF6" s="669"/>
      <c r="AG6" s="669"/>
      <c r="AH6" s="669"/>
      <c r="AI6" s="669"/>
      <c r="AJ6" s="669"/>
      <c r="AK6" s="669"/>
      <c r="AL6" s="670">
        <v>2.2999999999999998</v>
      </c>
      <c r="AM6" s="671"/>
      <c r="AN6" s="671"/>
      <c r="AO6" s="672"/>
      <c r="AP6" s="662" t="s">
        <v>235</v>
      </c>
      <c r="AQ6" s="663"/>
      <c r="AR6" s="663"/>
      <c r="AS6" s="663"/>
      <c r="AT6" s="663"/>
      <c r="AU6" s="663"/>
      <c r="AV6" s="663"/>
      <c r="AW6" s="663"/>
      <c r="AX6" s="663"/>
      <c r="AY6" s="663"/>
      <c r="AZ6" s="663"/>
      <c r="BA6" s="663"/>
      <c r="BB6" s="663"/>
      <c r="BC6" s="663"/>
      <c r="BD6" s="663"/>
      <c r="BE6" s="663"/>
      <c r="BF6" s="664"/>
      <c r="BG6" s="665">
        <v>2974068</v>
      </c>
      <c r="BH6" s="666"/>
      <c r="BI6" s="666"/>
      <c r="BJ6" s="666"/>
      <c r="BK6" s="666"/>
      <c r="BL6" s="666"/>
      <c r="BM6" s="666"/>
      <c r="BN6" s="667"/>
      <c r="BO6" s="668">
        <v>99.9</v>
      </c>
      <c r="BP6" s="668"/>
      <c r="BQ6" s="668"/>
      <c r="BR6" s="668"/>
      <c r="BS6" s="669" t="s">
        <v>139</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162512</v>
      </c>
      <c r="CS6" s="666"/>
      <c r="CT6" s="666"/>
      <c r="CU6" s="666"/>
      <c r="CV6" s="666"/>
      <c r="CW6" s="666"/>
      <c r="CX6" s="666"/>
      <c r="CY6" s="667"/>
      <c r="CZ6" s="659">
        <v>0.6</v>
      </c>
      <c r="DA6" s="660"/>
      <c r="DB6" s="660"/>
      <c r="DC6" s="679"/>
      <c r="DD6" s="674" t="s">
        <v>139</v>
      </c>
      <c r="DE6" s="666"/>
      <c r="DF6" s="666"/>
      <c r="DG6" s="666"/>
      <c r="DH6" s="666"/>
      <c r="DI6" s="666"/>
      <c r="DJ6" s="666"/>
      <c r="DK6" s="666"/>
      <c r="DL6" s="666"/>
      <c r="DM6" s="666"/>
      <c r="DN6" s="666"/>
      <c r="DO6" s="666"/>
      <c r="DP6" s="667"/>
      <c r="DQ6" s="674">
        <v>162512</v>
      </c>
      <c r="DR6" s="666"/>
      <c r="DS6" s="666"/>
      <c r="DT6" s="666"/>
      <c r="DU6" s="666"/>
      <c r="DV6" s="666"/>
      <c r="DW6" s="666"/>
      <c r="DX6" s="666"/>
      <c r="DY6" s="666"/>
      <c r="DZ6" s="666"/>
      <c r="EA6" s="666"/>
      <c r="EB6" s="666"/>
      <c r="EC6" s="675"/>
    </row>
    <row r="7" spans="2:143" ht="11.25" customHeight="1" x14ac:dyDescent="0.15">
      <c r="B7" s="662" t="s">
        <v>237</v>
      </c>
      <c r="C7" s="663"/>
      <c r="D7" s="663"/>
      <c r="E7" s="663"/>
      <c r="F7" s="663"/>
      <c r="G7" s="663"/>
      <c r="H7" s="663"/>
      <c r="I7" s="663"/>
      <c r="J7" s="663"/>
      <c r="K7" s="663"/>
      <c r="L7" s="663"/>
      <c r="M7" s="663"/>
      <c r="N7" s="663"/>
      <c r="O7" s="663"/>
      <c r="P7" s="663"/>
      <c r="Q7" s="664"/>
      <c r="R7" s="665">
        <v>1604</v>
      </c>
      <c r="S7" s="666"/>
      <c r="T7" s="666"/>
      <c r="U7" s="666"/>
      <c r="V7" s="666"/>
      <c r="W7" s="666"/>
      <c r="X7" s="666"/>
      <c r="Y7" s="667"/>
      <c r="Z7" s="668">
        <v>0</v>
      </c>
      <c r="AA7" s="668"/>
      <c r="AB7" s="668"/>
      <c r="AC7" s="668"/>
      <c r="AD7" s="669">
        <v>1604</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1164907</v>
      </c>
      <c r="BH7" s="666"/>
      <c r="BI7" s="666"/>
      <c r="BJ7" s="666"/>
      <c r="BK7" s="666"/>
      <c r="BL7" s="666"/>
      <c r="BM7" s="666"/>
      <c r="BN7" s="667"/>
      <c r="BO7" s="668">
        <v>39.1</v>
      </c>
      <c r="BP7" s="668"/>
      <c r="BQ7" s="668"/>
      <c r="BR7" s="668"/>
      <c r="BS7" s="669" t="s">
        <v>138</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4903131</v>
      </c>
      <c r="CS7" s="666"/>
      <c r="CT7" s="666"/>
      <c r="CU7" s="666"/>
      <c r="CV7" s="666"/>
      <c r="CW7" s="666"/>
      <c r="CX7" s="666"/>
      <c r="CY7" s="667"/>
      <c r="CZ7" s="668">
        <v>18.399999999999999</v>
      </c>
      <c r="DA7" s="668"/>
      <c r="DB7" s="668"/>
      <c r="DC7" s="668"/>
      <c r="DD7" s="674">
        <v>149642</v>
      </c>
      <c r="DE7" s="666"/>
      <c r="DF7" s="666"/>
      <c r="DG7" s="666"/>
      <c r="DH7" s="666"/>
      <c r="DI7" s="666"/>
      <c r="DJ7" s="666"/>
      <c r="DK7" s="666"/>
      <c r="DL7" s="666"/>
      <c r="DM7" s="666"/>
      <c r="DN7" s="666"/>
      <c r="DO7" s="666"/>
      <c r="DP7" s="667"/>
      <c r="DQ7" s="674">
        <v>4195400</v>
      </c>
      <c r="DR7" s="666"/>
      <c r="DS7" s="666"/>
      <c r="DT7" s="666"/>
      <c r="DU7" s="666"/>
      <c r="DV7" s="666"/>
      <c r="DW7" s="666"/>
      <c r="DX7" s="666"/>
      <c r="DY7" s="666"/>
      <c r="DZ7" s="666"/>
      <c r="EA7" s="666"/>
      <c r="EB7" s="666"/>
      <c r="EC7" s="675"/>
    </row>
    <row r="8" spans="2:143" ht="11.25" customHeight="1" x14ac:dyDescent="0.15">
      <c r="B8" s="662" t="s">
        <v>240</v>
      </c>
      <c r="C8" s="663"/>
      <c r="D8" s="663"/>
      <c r="E8" s="663"/>
      <c r="F8" s="663"/>
      <c r="G8" s="663"/>
      <c r="H8" s="663"/>
      <c r="I8" s="663"/>
      <c r="J8" s="663"/>
      <c r="K8" s="663"/>
      <c r="L8" s="663"/>
      <c r="M8" s="663"/>
      <c r="N8" s="663"/>
      <c r="O8" s="663"/>
      <c r="P8" s="663"/>
      <c r="Q8" s="664"/>
      <c r="R8" s="665">
        <v>7901</v>
      </c>
      <c r="S8" s="666"/>
      <c r="T8" s="666"/>
      <c r="U8" s="666"/>
      <c r="V8" s="666"/>
      <c r="W8" s="666"/>
      <c r="X8" s="666"/>
      <c r="Y8" s="667"/>
      <c r="Z8" s="668">
        <v>0</v>
      </c>
      <c r="AA8" s="668"/>
      <c r="AB8" s="668"/>
      <c r="AC8" s="668"/>
      <c r="AD8" s="669">
        <v>7901</v>
      </c>
      <c r="AE8" s="669"/>
      <c r="AF8" s="669"/>
      <c r="AG8" s="669"/>
      <c r="AH8" s="669"/>
      <c r="AI8" s="669"/>
      <c r="AJ8" s="669"/>
      <c r="AK8" s="669"/>
      <c r="AL8" s="670">
        <v>0.1</v>
      </c>
      <c r="AM8" s="671"/>
      <c r="AN8" s="671"/>
      <c r="AO8" s="672"/>
      <c r="AP8" s="662" t="s">
        <v>241</v>
      </c>
      <c r="AQ8" s="663"/>
      <c r="AR8" s="663"/>
      <c r="AS8" s="663"/>
      <c r="AT8" s="663"/>
      <c r="AU8" s="663"/>
      <c r="AV8" s="663"/>
      <c r="AW8" s="663"/>
      <c r="AX8" s="663"/>
      <c r="AY8" s="663"/>
      <c r="AZ8" s="663"/>
      <c r="BA8" s="663"/>
      <c r="BB8" s="663"/>
      <c r="BC8" s="663"/>
      <c r="BD8" s="663"/>
      <c r="BE8" s="663"/>
      <c r="BF8" s="664"/>
      <c r="BG8" s="665">
        <v>49896</v>
      </c>
      <c r="BH8" s="666"/>
      <c r="BI8" s="666"/>
      <c r="BJ8" s="666"/>
      <c r="BK8" s="666"/>
      <c r="BL8" s="666"/>
      <c r="BM8" s="666"/>
      <c r="BN8" s="667"/>
      <c r="BO8" s="668">
        <v>1.7</v>
      </c>
      <c r="BP8" s="668"/>
      <c r="BQ8" s="668"/>
      <c r="BR8" s="668"/>
      <c r="BS8" s="669" t="s">
        <v>139</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6729803</v>
      </c>
      <c r="CS8" s="666"/>
      <c r="CT8" s="666"/>
      <c r="CU8" s="666"/>
      <c r="CV8" s="666"/>
      <c r="CW8" s="666"/>
      <c r="CX8" s="666"/>
      <c r="CY8" s="667"/>
      <c r="CZ8" s="668">
        <v>25.2</v>
      </c>
      <c r="DA8" s="668"/>
      <c r="DB8" s="668"/>
      <c r="DC8" s="668"/>
      <c r="DD8" s="674">
        <v>61747</v>
      </c>
      <c r="DE8" s="666"/>
      <c r="DF8" s="666"/>
      <c r="DG8" s="666"/>
      <c r="DH8" s="666"/>
      <c r="DI8" s="666"/>
      <c r="DJ8" s="666"/>
      <c r="DK8" s="666"/>
      <c r="DL8" s="666"/>
      <c r="DM8" s="666"/>
      <c r="DN8" s="666"/>
      <c r="DO8" s="666"/>
      <c r="DP8" s="667"/>
      <c r="DQ8" s="674">
        <v>3358922</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10916</v>
      </c>
      <c r="S9" s="666"/>
      <c r="T9" s="666"/>
      <c r="U9" s="666"/>
      <c r="V9" s="666"/>
      <c r="W9" s="666"/>
      <c r="X9" s="666"/>
      <c r="Y9" s="667"/>
      <c r="Z9" s="668">
        <v>0</v>
      </c>
      <c r="AA9" s="668"/>
      <c r="AB9" s="668"/>
      <c r="AC9" s="668"/>
      <c r="AD9" s="669">
        <v>10916</v>
      </c>
      <c r="AE9" s="669"/>
      <c r="AF9" s="669"/>
      <c r="AG9" s="669"/>
      <c r="AH9" s="669"/>
      <c r="AI9" s="669"/>
      <c r="AJ9" s="669"/>
      <c r="AK9" s="669"/>
      <c r="AL9" s="670">
        <v>0.1</v>
      </c>
      <c r="AM9" s="671"/>
      <c r="AN9" s="671"/>
      <c r="AO9" s="672"/>
      <c r="AP9" s="662" t="s">
        <v>244</v>
      </c>
      <c r="AQ9" s="663"/>
      <c r="AR9" s="663"/>
      <c r="AS9" s="663"/>
      <c r="AT9" s="663"/>
      <c r="AU9" s="663"/>
      <c r="AV9" s="663"/>
      <c r="AW9" s="663"/>
      <c r="AX9" s="663"/>
      <c r="AY9" s="663"/>
      <c r="AZ9" s="663"/>
      <c r="BA9" s="663"/>
      <c r="BB9" s="663"/>
      <c r="BC9" s="663"/>
      <c r="BD9" s="663"/>
      <c r="BE9" s="663"/>
      <c r="BF9" s="664"/>
      <c r="BG9" s="665">
        <v>952210</v>
      </c>
      <c r="BH9" s="666"/>
      <c r="BI9" s="666"/>
      <c r="BJ9" s="666"/>
      <c r="BK9" s="666"/>
      <c r="BL9" s="666"/>
      <c r="BM9" s="666"/>
      <c r="BN9" s="667"/>
      <c r="BO9" s="668">
        <v>32</v>
      </c>
      <c r="BP9" s="668"/>
      <c r="BQ9" s="668"/>
      <c r="BR9" s="668"/>
      <c r="BS9" s="669" t="s">
        <v>139</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2814707</v>
      </c>
      <c r="CS9" s="666"/>
      <c r="CT9" s="666"/>
      <c r="CU9" s="666"/>
      <c r="CV9" s="666"/>
      <c r="CW9" s="666"/>
      <c r="CX9" s="666"/>
      <c r="CY9" s="667"/>
      <c r="CZ9" s="668">
        <v>10.6</v>
      </c>
      <c r="DA9" s="668"/>
      <c r="DB9" s="668"/>
      <c r="DC9" s="668"/>
      <c r="DD9" s="674">
        <v>392598</v>
      </c>
      <c r="DE9" s="666"/>
      <c r="DF9" s="666"/>
      <c r="DG9" s="666"/>
      <c r="DH9" s="666"/>
      <c r="DI9" s="666"/>
      <c r="DJ9" s="666"/>
      <c r="DK9" s="666"/>
      <c r="DL9" s="666"/>
      <c r="DM9" s="666"/>
      <c r="DN9" s="666"/>
      <c r="DO9" s="666"/>
      <c r="DP9" s="667"/>
      <c r="DQ9" s="674">
        <v>2193786</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139</v>
      </c>
      <c r="S10" s="666"/>
      <c r="T10" s="666"/>
      <c r="U10" s="666"/>
      <c r="V10" s="666"/>
      <c r="W10" s="666"/>
      <c r="X10" s="666"/>
      <c r="Y10" s="667"/>
      <c r="Z10" s="668" t="s">
        <v>230</v>
      </c>
      <c r="AA10" s="668"/>
      <c r="AB10" s="668"/>
      <c r="AC10" s="668"/>
      <c r="AD10" s="669" t="s">
        <v>139</v>
      </c>
      <c r="AE10" s="669"/>
      <c r="AF10" s="669"/>
      <c r="AG10" s="669"/>
      <c r="AH10" s="669"/>
      <c r="AI10" s="669"/>
      <c r="AJ10" s="669"/>
      <c r="AK10" s="669"/>
      <c r="AL10" s="670" t="s">
        <v>139</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71357</v>
      </c>
      <c r="BH10" s="666"/>
      <c r="BI10" s="666"/>
      <c r="BJ10" s="666"/>
      <c r="BK10" s="666"/>
      <c r="BL10" s="666"/>
      <c r="BM10" s="666"/>
      <c r="BN10" s="667"/>
      <c r="BO10" s="668">
        <v>2.4</v>
      </c>
      <c r="BP10" s="668"/>
      <c r="BQ10" s="668"/>
      <c r="BR10" s="668"/>
      <c r="BS10" s="669" t="s">
        <v>139</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19252</v>
      </c>
      <c r="CS10" s="666"/>
      <c r="CT10" s="666"/>
      <c r="CU10" s="666"/>
      <c r="CV10" s="666"/>
      <c r="CW10" s="666"/>
      <c r="CX10" s="666"/>
      <c r="CY10" s="667"/>
      <c r="CZ10" s="668">
        <v>0.1</v>
      </c>
      <c r="DA10" s="668"/>
      <c r="DB10" s="668"/>
      <c r="DC10" s="668"/>
      <c r="DD10" s="674" t="s">
        <v>230</v>
      </c>
      <c r="DE10" s="666"/>
      <c r="DF10" s="666"/>
      <c r="DG10" s="666"/>
      <c r="DH10" s="666"/>
      <c r="DI10" s="666"/>
      <c r="DJ10" s="666"/>
      <c r="DK10" s="666"/>
      <c r="DL10" s="666"/>
      <c r="DM10" s="666"/>
      <c r="DN10" s="666"/>
      <c r="DO10" s="666"/>
      <c r="DP10" s="667"/>
      <c r="DQ10" s="674">
        <v>18407</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781510</v>
      </c>
      <c r="S11" s="666"/>
      <c r="T11" s="666"/>
      <c r="U11" s="666"/>
      <c r="V11" s="666"/>
      <c r="W11" s="666"/>
      <c r="X11" s="666"/>
      <c r="Y11" s="667"/>
      <c r="Z11" s="670">
        <v>2.8</v>
      </c>
      <c r="AA11" s="671"/>
      <c r="AB11" s="671"/>
      <c r="AC11" s="683"/>
      <c r="AD11" s="674">
        <v>781510</v>
      </c>
      <c r="AE11" s="666"/>
      <c r="AF11" s="666"/>
      <c r="AG11" s="666"/>
      <c r="AH11" s="666"/>
      <c r="AI11" s="666"/>
      <c r="AJ11" s="666"/>
      <c r="AK11" s="667"/>
      <c r="AL11" s="670">
        <v>5.6</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91444</v>
      </c>
      <c r="BH11" s="666"/>
      <c r="BI11" s="666"/>
      <c r="BJ11" s="666"/>
      <c r="BK11" s="666"/>
      <c r="BL11" s="666"/>
      <c r="BM11" s="666"/>
      <c r="BN11" s="667"/>
      <c r="BO11" s="668">
        <v>3.1</v>
      </c>
      <c r="BP11" s="668"/>
      <c r="BQ11" s="668"/>
      <c r="BR11" s="668"/>
      <c r="BS11" s="669" t="s">
        <v>230</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2233716</v>
      </c>
      <c r="CS11" s="666"/>
      <c r="CT11" s="666"/>
      <c r="CU11" s="666"/>
      <c r="CV11" s="666"/>
      <c r="CW11" s="666"/>
      <c r="CX11" s="666"/>
      <c r="CY11" s="667"/>
      <c r="CZ11" s="668">
        <v>8.4</v>
      </c>
      <c r="DA11" s="668"/>
      <c r="DB11" s="668"/>
      <c r="DC11" s="668"/>
      <c r="DD11" s="674">
        <v>1681997</v>
      </c>
      <c r="DE11" s="666"/>
      <c r="DF11" s="666"/>
      <c r="DG11" s="666"/>
      <c r="DH11" s="666"/>
      <c r="DI11" s="666"/>
      <c r="DJ11" s="666"/>
      <c r="DK11" s="666"/>
      <c r="DL11" s="666"/>
      <c r="DM11" s="666"/>
      <c r="DN11" s="666"/>
      <c r="DO11" s="666"/>
      <c r="DP11" s="667"/>
      <c r="DQ11" s="674">
        <v>452679</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7079</v>
      </c>
      <c r="S12" s="666"/>
      <c r="T12" s="666"/>
      <c r="U12" s="666"/>
      <c r="V12" s="666"/>
      <c r="W12" s="666"/>
      <c r="X12" s="666"/>
      <c r="Y12" s="667"/>
      <c r="Z12" s="668">
        <v>0</v>
      </c>
      <c r="AA12" s="668"/>
      <c r="AB12" s="668"/>
      <c r="AC12" s="668"/>
      <c r="AD12" s="669">
        <v>7079</v>
      </c>
      <c r="AE12" s="669"/>
      <c r="AF12" s="669"/>
      <c r="AG12" s="669"/>
      <c r="AH12" s="669"/>
      <c r="AI12" s="669"/>
      <c r="AJ12" s="669"/>
      <c r="AK12" s="669"/>
      <c r="AL12" s="670">
        <v>0.1</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1491352</v>
      </c>
      <c r="BH12" s="666"/>
      <c r="BI12" s="666"/>
      <c r="BJ12" s="666"/>
      <c r="BK12" s="666"/>
      <c r="BL12" s="666"/>
      <c r="BM12" s="666"/>
      <c r="BN12" s="667"/>
      <c r="BO12" s="668">
        <v>50.1</v>
      </c>
      <c r="BP12" s="668"/>
      <c r="BQ12" s="668"/>
      <c r="BR12" s="668"/>
      <c r="BS12" s="669" t="s">
        <v>139</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743647</v>
      </c>
      <c r="CS12" s="666"/>
      <c r="CT12" s="666"/>
      <c r="CU12" s="666"/>
      <c r="CV12" s="666"/>
      <c r="CW12" s="666"/>
      <c r="CX12" s="666"/>
      <c r="CY12" s="667"/>
      <c r="CZ12" s="668">
        <v>2.8</v>
      </c>
      <c r="DA12" s="668"/>
      <c r="DB12" s="668"/>
      <c r="DC12" s="668"/>
      <c r="DD12" s="674">
        <v>57299</v>
      </c>
      <c r="DE12" s="666"/>
      <c r="DF12" s="666"/>
      <c r="DG12" s="666"/>
      <c r="DH12" s="666"/>
      <c r="DI12" s="666"/>
      <c r="DJ12" s="666"/>
      <c r="DK12" s="666"/>
      <c r="DL12" s="666"/>
      <c r="DM12" s="666"/>
      <c r="DN12" s="666"/>
      <c r="DO12" s="666"/>
      <c r="DP12" s="667"/>
      <c r="DQ12" s="674">
        <v>491047</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139</v>
      </c>
      <c r="S13" s="666"/>
      <c r="T13" s="666"/>
      <c r="U13" s="666"/>
      <c r="V13" s="666"/>
      <c r="W13" s="666"/>
      <c r="X13" s="666"/>
      <c r="Y13" s="667"/>
      <c r="Z13" s="668" t="s">
        <v>139</v>
      </c>
      <c r="AA13" s="668"/>
      <c r="AB13" s="668"/>
      <c r="AC13" s="668"/>
      <c r="AD13" s="669" t="s">
        <v>230</v>
      </c>
      <c r="AE13" s="669"/>
      <c r="AF13" s="669"/>
      <c r="AG13" s="669"/>
      <c r="AH13" s="669"/>
      <c r="AI13" s="669"/>
      <c r="AJ13" s="669"/>
      <c r="AK13" s="669"/>
      <c r="AL13" s="670" t="s">
        <v>138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1403308</v>
      </c>
      <c r="BH13" s="666"/>
      <c r="BI13" s="666"/>
      <c r="BJ13" s="666"/>
      <c r="BK13" s="666"/>
      <c r="BL13" s="666"/>
      <c r="BM13" s="666"/>
      <c r="BN13" s="667"/>
      <c r="BO13" s="668">
        <v>47.1</v>
      </c>
      <c r="BP13" s="668"/>
      <c r="BQ13" s="668"/>
      <c r="BR13" s="668"/>
      <c r="BS13" s="669" t="s">
        <v>138</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3034146</v>
      </c>
      <c r="CS13" s="666"/>
      <c r="CT13" s="666"/>
      <c r="CU13" s="666"/>
      <c r="CV13" s="666"/>
      <c r="CW13" s="666"/>
      <c r="CX13" s="666"/>
      <c r="CY13" s="667"/>
      <c r="CZ13" s="668">
        <v>11.4</v>
      </c>
      <c r="DA13" s="668"/>
      <c r="DB13" s="668"/>
      <c r="DC13" s="668"/>
      <c r="DD13" s="674">
        <v>1269081</v>
      </c>
      <c r="DE13" s="666"/>
      <c r="DF13" s="666"/>
      <c r="DG13" s="666"/>
      <c r="DH13" s="666"/>
      <c r="DI13" s="666"/>
      <c r="DJ13" s="666"/>
      <c r="DK13" s="666"/>
      <c r="DL13" s="666"/>
      <c r="DM13" s="666"/>
      <c r="DN13" s="666"/>
      <c r="DO13" s="666"/>
      <c r="DP13" s="667"/>
      <c r="DQ13" s="674">
        <v>1804723</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139</v>
      </c>
      <c r="S14" s="666"/>
      <c r="T14" s="666"/>
      <c r="U14" s="666"/>
      <c r="V14" s="666"/>
      <c r="W14" s="666"/>
      <c r="X14" s="666"/>
      <c r="Y14" s="667"/>
      <c r="Z14" s="668" t="s">
        <v>259</v>
      </c>
      <c r="AA14" s="668"/>
      <c r="AB14" s="668"/>
      <c r="AC14" s="668"/>
      <c r="AD14" s="669" t="s">
        <v>138</v>
      </c>
      <c r="AE14" s="669"/>
      <c r="AF14" s="669"/>
      <c r="AG14" s="669"/>
      <c r="AH14" s="669"/>
      <c r="AI14" s="669"/>
      <c r="AJ14" s="669"/>
      <c r="AK14" s="669"/>
      <c r="AL14" s="670" t="s">
        <v>138</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101008</v>
      </c>
      <c r="BH14" s="666"/>
      <c r="BI14" s="666"/>
      <c r="BJ14" s="666"/>
      <c r="BK14" s="666"/>
      <c r="BL14" s="666"/>
      <c r="BM14" s="666"/>
      <c r="BN14" s="667"/>
      <c r="BO14" s="668">
        <v>3.4</v>
      </c>
      <c r="BP14" s="668"/>
      <c r="BQ14" s="668"/>
      <c r="BR14" s="668"/>
      <c r="BS14" s="669" t="s">
        <v>230</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1175671</v>
      </c>
      <c r="CS14" s="666"/>
      <c r="CT14" s="666"/>
      <c r="CU14" s="666"/>
      <c r="CV14" s="666"/>
      <c r="CW14" s="666"/>
      <c r="CX14" s="666"/>
      <c r="CY14" s="667"/>
      <c r="CZ14" s="668">
        <v>4.4000000000000004</v>
      </c>
      <c r="DA14" s="668"/>
      <c r="DB14" s="668"/>
      <c r="DC14" s="668"/>
      <c r="DD14" s="674">
        <v>341439</v>
      </c>
      <c r="DE14" s="666"/>
      <c r="DF14" s="666"/>
      <c r="DG14" s="666"/>
      <c r="DH14" s="666"/>
      <c r="DI14" s="666"/>
      <c r="DJ14" s="666"/>
      <c r="DK14" s="666"/>
      <c r="DL14" s="666"/>
      <c r="DM14" s="666"/>
      <c r="DN14" s="666"/>
      <c r="DO14" s="666"/>
      <c r="DP14" s="667"/>
      <c r="DQ14" s="674">
        <v>748465</v>
      </c>
      <c r="DR14" s="666"/>
      <c r="DS14" s="666"/>
      <c r="DT14" s="666"/>
      <c r="DU14" s="666"/>
      <c r="DV14" s="666"/>
      <c r="DW14" s="666"/>
      <c r="DX14" s="666"/>
      <c r="DY14" s="666"/>
      <c r="DZ14" s="666"/>
      <c r="EA14" s="666"/>
      <c r="EB14" s="666"/>
      <c r="EC14" s="675"/>
    </row>
    <row r="15" spans="2:143" ht="11.25" customHeight="1" x14ac:dyDescent="0.15">
      <c r="B15" s="662" t="s">
        <v>262</v>
      </c>
      <c r="C15" s="663"/>
      <c r="D15" s="663"/>
      <c r="E15" s="663"/>
      <c r="F15" s="663"/>
      <c r="G15" s="663"/>
      <c r="H15" s="663"/>
      <c r="I15" s="663"/>
      <c r="J15" s="663"/>
      <c r="K15" s="663"/>
      <c r="L15" s="663"/>
      <c r="M15" s="663"/>
      <c r="N15" s="663"/>
      <c r="O15" s="663"/>
      <c r="P15" s="663"/>
      <c r="Q15" s="664"/>
      <c r="R15" s="665" t="s">
        <v>139</v>
      </c>
      <c r="S15" s="666"/>
      <c r="T15" s="666"/>
      <c r="U15" s="666"/>
      <c r="V15" s="666"/>
      <c r="W15" s="666"/>
      <c r="X15" s="666"/>
      <c r="Y15" s="667"/>
      <c r="Z15" s="668" t="s">
        <v>230</v>
      </c>
      <c r="AA15" s="668"/>
      <c r="AB15" s="668"/>
      <c r="AC15" s="668"/>
      <c r="AD15" s="669" t="s">
        <v>230</v>
      </c>
      <c r="AE15" s="669"/>
      <c r="AF15" s="669"/>
      <c r="AG15" s="669"/>
      <c r="AH15" s="669"/>
      <c r="AI15" s="669"/>
      <c r="AJ15" s="669"/>
      <c r="AK15" s="669"/>
      <c r="AL15" s="670" t="s">
        <v>138</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216801</v>
      </c>
      <c r="BH15" s="666"/>
      <c r="BI15" s="666"/>
      <c r="BJ15" s="666"/>
      <c r="BK15" s="666"/>
      <c r="BL15" s="666"/>
      <c r="BM15" s="666"/>
      <c r="BN15" s="667"/>
      <c r="BO15" s="668">
        <v>7.3</v>
      </c>
      <c r="BP15" s="668"/>
      <c r="BQ15" s="668"/>
      <c r="BR15" s="668"/>
      <c r="BS15" s="669" t="s">
        <v>139</v>
      </c>
      <c r="BT15" s="669"/>
      <c r="BU15" s="669"/>
      <c r="BV15" s="669"/>
      <c r="BW15" s="669"/>
      <c r="BX15" s="669"/>
      <c r="BY15" s="669"/>
      <c r="BZ15" s="669"/>
      <c r="CA15" s="669"/>
      <c r="CB15" s="673"/>
      <c r="CD15" s="680" t="s">
        <v>264</v>
      </c>
      <c r="CE15" s="681"/>
      <c r="CF15" s="681"/>
      <c r="CG15" s="681"/>
      <c r="CH15" s="681"/>
      <c r="CI15" s="681"/>
      <c r="CJ15" s="681"/>
      <c r="CK15" s="681"/>
      <c r="CL15" s="681"/>
      <c r="CM15" s="681"/>
      <c r="CN15" s="681"/>
      <c r="CO15" s="681"/>
      <c r="CP15" s="681"/>
      <c r="CQ15" s="682"/>
      <c r="CR15" s="665">
        <v>2260022</v>
      </c>
      <c r="CS15" s="666"/>
      <c r="CT15" s="666"/>
      <c r="CU15" s="666"/>
      <c r="CV15" s="666"/>
      <c r="CW15" s="666"/>
      <c r="CX15" s="666"/>
      <c r="CY15" s="667"/>
      <c r="CZ15" s="668">
        <v>8.5</v>
      </c>
      <c r="DA15" s="668"/>
      <c r="DB15" s="668"/>
      <c r="DC15" s="668"/>
      <c r="DD15" s="674">
        <v>690897</v>
      </c>
      <c r="DE15" s="666"/>
      <c r="DF15" s="666"/>
      <c r="DG15" s="666"/>
      <c r="DH15" s="666"/>
      <c r="DI15" s="666"/>
      <c r="DJ15" s="666"/>
      <c r="DK15" s="666"/>
      <c r="DL15" s="666"/>
      <c r="DM15" s="666"/>
      <c r="DN15" s="666"/>
      <c r="DO15" s="666"/>
      <c r="DP15" s="667"/>
      <c r="DQ15" s="674">
        <v>1472224</v>
      </c>
      <c r="DR15" s="666"/>
      <c r="DS15" s="666"/>
      <c r="DT15" s="666"/>
      <c r="DU15" s="666"/>
      <c r="DV15" s="666"/>
      <c r="DW15" s="666"/>
      <c r="DX15" s="666"/>
      <c r="DY15" s="666"/>
      <c r="DZ15" s="666"/>
      <c r="EA15" s="666"/>
      <c r="EB15" s="666"/>
      <c r="EC15" s="675"/>
    </row>
    <row r="16" spans="2:143" ht="11.25" customHeight="1" x14ac:dyDescent="0.15">
      <c r="B16" s="662" t="s">
        <v>265</v>
      </c>
      <c r="C16" s="663"/>
      <c r="D16" s="663"/>
      <c r="E16" s="663"/>
      <c r="F16" s="663"/>
      <c r="G16" s="663"/>
      <c r="H16" s="663"/>
      <c r="I16" s="663"/>
      <c r="J16" s="663"/>
      <c r="K16" s="663"/>
      <c r="L16" s="663"/>
      <c r="M16" s="663"/>
      <c r="N16" s="663"/>
      <c r="O16" s="663"/>
      <c r="P16" s="663"/>
      <c r="Q16" s="664"/>
      <c r="R16" s="665">
        <v>12364</v>
      </c>
      <c r="S16" s="666"/>
      <c r="T16" s="666"/>
      <c r="U16" s="666"/>
      <c r="V16" s="666"/>
      <c r="W16" s="666"/>
      <c r="X16" s="666"/>
      <c r="Y16" s="667"/>
      <c r="Z16" s="668">
        <v>0</v>
      </c>
      <c r="AA16" s="668"/>
      <c r="AB16" s="668"/>
      <c r="AC16" s="668"/>
      <c r="AD16" s="669">
        <v>12364</v>
      </c>
      <c r="AE16" s="669"/>
      <c r="AF16" s="669"/>
      <c r="AG16" s="669"/>
      <c r="AH16" s="669"/>
      <c r="AI16" s="669"/>
      <c r="AJ16" s="669"/>
      <c r="AK16" s="669"/>
      <c r="AL16" s="670">
        <v>0.1</v>
      </c>
      <c r="AM16" s="671"/>
      <c r="AN16" s="671"/>
      <c r="AO16" s="672"/>
      <c r="AP16" s="662" t="s">
        <v>266</v>
      </c>
      <c r="AQ16" s="663"/>
      <c r="AR16" s="663"/>
      <c r="AS16" s="663"/>
      <c r="AT16" s="663"/>
      <c r="AU16" s="663"/>
      <c r="AV16" s="663"/>
      <c r="AW16" s="663"/>
      <c r="AX16" s="663"/>
      <c r="AY16" s="663"/>
      <c r="AZ16" s="663"/>
      <c r="BA16" s="663"/>
      <c r="BB16" s="663"/>
      <c r="BC16" s="663"/>
      <c r="BD16" s="663"/>
      <c r="BE16" s="663"/>
      <c r="BF16" s="664"/>
      <c r="BG16" s="665" t="s">
        <v>139</v>
      </c>
      <c r="BH16" s="666"/>
      <c r="BI16" s="666"/>
      <c r="BJ16" s="666"/>
      <c r="BK16" s="666"/>
      <c r="BL16" s="666"/>
      <c r="BM16" s="666"/>
      <c r="BN16" s="667"/>
      <c r="BO16" s="668" t="s">
        <v>139</v>
      </c>
      <c r="BP16" s="668"/>
      <c r="BQ16" s="668"/>
      <c r="BR16" s="668"/>
      <c r="BS16" s="669" t="s">
        <v>230</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v>19007</v>
      </c>
      <c r="CS16" s="666"/>
      <c r="CT16" s="666"/>
      <c r="CU16" s="666"/>
      <c r="CV16" s="666"/>
      <c r="CW16" s="666"/>
      <c r="CX16" s="666"/>
      <c r="CY16" s="667"/>
      <c r="CZ16" s="668">
        <v>0.1</v>
      </c>
      <c r="DA16" s="668"/>
      <c r="DB16" s="668"/>
      <c r="DC16" s="668"/>
      <c r="DD16" s="674" t="s">
        <v>230</v>
      </c>
      <c r="DE16" s="666"/>
      <c r="DF16" s="666"/>
      <c r="DG16" s="666"/>
      <c r="DH16" s="666"/>
      <c r="DI16" s="666"/>
      <c r="DJ16" s="666"/>
      <c r="DK16" s="666"/>
      <c r="DL16" s="666"/>
      <c r="DM16" s="666"/>
      <c r="DN16" s="666"/>
      <c r="DO16" s="666"/>
      <c r="DP16" s="667"/>
      <c r="DQ16" s="674">
        <v>19007</v>
      </c>
      <c r="DR16" s="666"/>
      <c r="DS16" s="666"/>
      <c r="DT16" s="666"/>
      <c r="DU16" s="666"/>
      <c r="DV16" s="666"/>
      <c r="DW16" s="666"/>
      <c r="DX16" s="666"/>
      <c r="DY16" s="666"/>
      <c r="DZ16" s="666"/>
      <c r="EA16" s="666"/>
      <c r="EB16" s="666"/>
      <c r="EC16" s="675"/>
    </row>
    <row r="17" spans="2:133" ht="11.25" customHeight="1" x14ac:dyDescent="0.15">
      <c r="B17" s="662" t="s">
        <v>268</v>
      </c>
      <c r="C17" s="663"/>
      <c r="D17" s="663"/>
      <c r="E17" s="663"/>
      <c r="F17" s="663"/>
      <c r="G17" s="663"/>
      <c r="H17" s="663"/>
      <c r="I17" s="663"/>
      <c r="J17" s="663"/>
      <c r="K17" s="663"/>
      <c r="L17" s="663"/>
      <c r="M17" s="663"/>
      <c r="N17" s="663"/>
      <c r="O17" s="663"/>
      <c r="P17" s="663"/>
      <c r="Q17" s="664"/>
      <c r="R17" s="665">
        <v>33738</v>
      </c>
      <c r="S17" s="666"/>
      <c r="T17" s="666"/>
      <c r="U17" s="666"/>
      <c r="V17" s="666"/>
      <c r="W17" s="666"/>
      <c r="X17" s="666"/>
      <c r="Y17" s="667"/>
      <c r="Z17" s="668">
        <v>0.1</v>
      </c>
      <c r="AA17" s="668"/>
      <c r="AB17" s="668"/>
      <c r="AC17" s="668"/>
      <c r="AD17" s="669">
        <v>33738</v>
      </c>
      <c r="AE17" s="669"/>
      <c r="AF17" s="669"/>
      <c r="AG17" s="669"/>
      <c r="AH17" s="669"/>
      <c r="AI17" s="669"/>
      <c r="AJ17" s="669"/>
      <c r="AK17" s="669"/>
      <c r="AL17" s="670">
        <v>0.2</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230</v>
      </c>
      <c r="BH17" s="666"/>
      <c r="BI17" s="666"/>
      <c r="BJ17" s="666"/>
      <c r="BK17" s="666"/>
      <c r="BL17" s="666"/>
      <c r="BM17" s="666"/>
      <c r="BN17" s="667"/>
      <c r="BO17" s="668" t="s">
        <v>230</v>
      </c>
      <c r="BP17" s="668"/>
      <c r="BQ17" s="668"/>
      <c r="BR17" s="668"/>
      <c r="BS17" s="669" t="s">
        <v>230</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2583951</v>
      </c>
      <c r="CS17" s="666"/>
      <c r="CT17" s="666"/>
      <c r="CU17" s="666"/>
      <c r="CV17" s="666"/>
      <c r="CW17" s="666"/>
      <c r="CX17" s="666"/>
      <c r="CY17" s="667"/>
      <c r="CZ17" s="668">
        <v>9.6999999999999993</v>
      </c>
      <c r="DA17" s="668"/>
      <c r="DB17" s="668"/>
      <c r="DC17" s="668"/>
      <c r="DD17" s="674" t="s">
        <v>139</v>
      </c>
      <c r="DE17" s="666"/>
      <c r="DF17" s="666"/>
      <c r="DG17" s="666"/>
      <c r="DH17" s="666"/>
      <c r="DI17" s="666"/>
      <c r="DJ17" s="666"/>
      <c r="DK17" s="666"/>
      <c r="DL17" s="666"/>
      <c r="DM17" s="666"/>
      <c r="DN17" s="666"/>
      <c r="DO17" s="666"/>
      <c r="DP17" s="667"/>
      <c r="DQ17" s="674">
        <v>2457817</v>
      </c>
      <c r="DR17" s="666"/>
      <c r="DS17" s="666"/>
      <c r="DT17" s="666"/>
      <c r="DU17" s="666"/>
      <c r="DV17" s="666"/>
      <c r="DW17" s="666"/>
      <c r="DX17" s="666"/>
      <c r="DY17" s="666"/>
      <c r="DZ17" s="666"/>
      <c r="EA17" s="666"/>
      <c r="EB17" s="666"/>
      <c r="EC17" s="675"/>
    </row>
    <row r="18" spans="2:133" ht="11.25" customHeight="1" x14ac:dyDescent="0.15">
      <c r="B18" s="662" t="s">
        <v>271</v>
      </c>
      <c r="C18" s="663"/>
      <c r="D18" s="663"/>
      <c r="E18" s="663"/>
      <c r="F18" s="663"/>
      <c r="G18" s="663"/>
      <c r="H18" s="663"/>
      <c r="I18" s="663"/>
      <c r="J18" s="663"/>
      <c r="K18" s="663"/>
      <c r="L18" s="663"/>
      <c r="M18" s="663"/>
      <c r="N18" s="663"/>
      <c r="O18" s="663"/>
      <c r="P18" s="663"/>
      <c r="Q18" s="664"/>
      <c r="R18" s="665">
        <v>59112</v>
      </c>
      <c r="S18" s="666"/>
      <c r="T18" s="666"/>
      <c r="U18" s="666"/>
      <c r="V18" s="666"/>
      <c r="W18" s="666"/>
      <c r="X18" s="666"/>
      <c r="Y18" s="667"/>
      <c r="Z18" s="668">
        <v>0.2</v>
      </c>
      <c r="AA18" s="668"/>
      <c r="AB18" s="668"/>
      <c r="AC18" s="668"/>
      <c r="AD18" s="669">
        <v>59112</v>
      </c>
      <c r="AE18" s="669"/>
      <c r="AF18" s="669"/>
      <c r="AG18" s="669"/>
      <c r="AH18" s="669"/>
      <c r="AI18" s="669"/>
      <c r="AJ18" s="669"/>
      <c r="AK18" s="669"/>
      <c r="AL18" s="670">
        <v>0.40000000596046448</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138</v>
      </c>
      <c r="BH18" s="666"/>
      <c r="BI18" s="666"/>
      <c r="BJ18" s="666"/>
      <c r="BK18" s="666"/>
      <c r="BL18" s="666"/>
      <c r="BM18" s="666"/>
      <c r="BN18" s="667"/>
      <c r="BO18" s="668" t="s">
        <v>139</v>
      </c>
      <c r="BP18" s="668"/>
      <c r="BQ18" s="668"/>
      <c r="BR18" s="668"/>
      <c r="BS18" s="669" t="s">
        <v>138</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230</v>
      </c>
      <c r="CS18" s="666"/>
      <c r="CT18" s="666"/>
      <c r="CU18" s="666"/>
      <c r="CV18" s="666"/>
      <c r="CW18" s="666"/>
      <c r="CX18" s="666"/>
      <c r="CY18" s="667"/>
      <c r="CZ18" s="668" t="s">
        <v>138</v>
      </c>
      <c r="DA18" s="668"/>
      <c r="DB18" s="668"/>
      <c r="DC18" s="668"/>
      <c r="DD18" s="674" t="s">
        <v>139</v>
      </c>
      <c r="DE18" s="666"/>
      <c r="DF18" s="666"/>
      <c r="DG18" s="666"/>
      <c r="DH18" s="666"/>
      <c r="DI18" s="666"/>
      <c r="DJ18" s="666"/>
      <c r="DK18" s="666"/>
      <c r="DL18" s="666"/>
      <c r="DM18" s="666"/>
      <c r="DN18" s="666"/>
      <c r="DO18" s="666"/>
      <c r="DP18" s="667"/>
      <c r="DQ18" s="674" t="s">
        <v>139</v>
      </c>
      <c r="DR18" s="666"/>
      <c r="DS18" s="666"/>
      <c r="DT18" s="666"/>
      <c r="DU18" s="666"/>
      <c r="DV18" s="666"/>
      <c r="DW18" s="666"/>
      <c r="DX18" s="666"/>
      <c r="DY18" s="666"/>
      <c r="DZ18" s="666"/>
      <c r="EA18" s="666"/>
      <c r="EB18" s="666"/>
      <c r="EC18" s="675"/>
    </row>
    <row r="19" spans="2:133" ht="11.25" customHeight="1" x14ac:dyDescent="0.15">
      <c r="B19" s="662" t="s">
        <v>274</v>
      </c>
      <c r="C19" s="663"/>
      <c r="D19" s="663"/>
      <c r="E19" s="663"/>
      <c r="F19" s="663"/>
      <c r="G19" s="663"/>
      <c r="H19" s="663"/>
      <c r="I19" s="663"/>
      <c r="J19" s="663"/>
      <c r="K19" s="663"/>
      <c r="L19" s="663"/>
      <c r="M19" s="663"/>
      <c r="N19" s="663"/>
      <c r="O19" s="663"/>
      <c r="P19" s="663"/>
      <c r="Q19" s="664"/>
      <c r="R19" s="665">
        <v>14334</v>
      </c>
      <c r="S19" s="666"/>
      <c r="T19" s="666"/>
      <c r="U19" s="666"/>
      <c r="V19" s="666"/>
      <c r="W19" s="666"/>
      <c r="X19" s="666"/>
      <c r="Y19" s="667"/>
      <c r="Z19" s="668">
        <v>0.1</v>
      </c>
      <c r="AA19" s="668"/>
      <c r="AB19" s="668"/>
      <c r="AC19" s="668"/>
      <c r="AD19" s="669">
        <v>14334</v>
      </c>
      <c r="AE19" s="669"/>
      <c r="AF19" s="669"/>
      <c r="AG19" s="669"/>
      <c r="AH19" s="669"/>
      <c r="AI19" s="669"/>
      <c r="AJ19" s="669"/>
      <c r="AK19" s="669"/>
      <c r="AL19" s="670">
        <v>0.1</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2521</v>
      </c>
      <c r="BH19" s="666"/>
      <c r="BI19" s="666"/>
      <c r="BJ19" s="666"/>
      <c r="BK19" s="666"/>
      <c r="BL19" s="666"/>
      <c r="BM19" s="666"/>
      <c r="BN19" s="667"/>
      <c r="BO19" s="668">
        <v>0.1</v>
      </c>
      <c r="BP19" s="668"/>
      <c r="BQ19" s="668"/>
      <c r="BR19" s="668"/>
      <c r="BS19" s="669" t="s">
        <v>230</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138</v>
      </c>
      <c r="CS19" s="666"/>
      <c r="CT19" s="666"/>
      <c r="CU19" s="666"/>
      <c r="CV19" s="666"/>
      <c r="CW19" s="666"/>
      <c r="CX19" s="666"/>
      <c r="CY19" s="667"/>
      <c r="CZ19" s="668" t="s">
        <v>139</v>
      </c>
      <c r="DA19" s="668"/>
      <c r="DB19" s="668"/>
      <c r="DC19" s="668"/>
      <c r="DD19" s="674" t="s">
        <v>138</v>
      </c>
      <c r="DE19" s="666"/>
      <c r="DF19" s="666"/>
      <c r="DG19" s="666"/>
      <c r="DH19" s="666"/>
      <c r="DI19" s="666"/>
      <c r="DJ19" s="666"/>
      <c r="DK19" s="666"/>
      <c r="DL19" s="666"/>
      <c r="DM19" s="666"/>
      <c r="DN19" s="666"/>
      <c r="DO19" s="666"/>
      <c r="DP19" s="667"/>
      <c r="DQ19" s="674" t="s">
        <v>139</v>
      </c>
      <c r="DR19" s="666"/>
      <c r="DS19" s="666"/>
      <c r="DT19" s="666"/>
      <c r="DU19" s="666"/>
      <c r="DV19" s="666"/>
      <c r="DW19" s="666"/>
      <c r="DX19" s="666"/>
      <c r="DY19" s="666"/>
      <c r="DZ19" s="666"/>
      <c r="EA19" s="666"/>
      <c r="EB19" s="666"/>
      <c r="EC19" s="675"/>
    </row>
    <row r="20" spans="2:133" ht="11.25" customHeight="1" x14ac:dyDescent="0.15">
      <c r="B20" s="662" t="s">
        <v>277</v>
      </c>
      <c r="C20" s="663"/>
      <c r="D20" s="663"/>
      <c r="E20" s="663"/>
      <c r="F20" s="663"/>
      <c r="G20" s="663"/>
      <c r="H20" s="663"/>
      <c r="I20" s="663"/>
      <c r="J20" s="663"/>
      <c r="K20" s="663"/>
      <c r="L20" s="663"/>
      <c r="M20" s="663"/>
      <c r="N20" s="663"/>
      <c r="O20" s="663"/>
      <c r="P20" s="663"/>
      <c r="Q20" s="664"/>
      <c r="R20" s="665">
        <v>3698</v>
      </c>
      <c r="S20" s="666"/>
      <c r="T20" s="666"/>
      <c r="U20" s="666"/>
      <c r="V20" s="666"/>
      <c r="W20" s="666"/>
      <c r="X20" s="666"/>
      <c r="Y20" s="667"/>
      <c r="Z20" s="668">
        <v>0</v>
      </c>
      <c r="AA20" s="668"/>
      <c r="AB20" s="668"/>
      <c r="AC20" s="668"/>
      <c r="AD20" s="669">
        <v>3698</v>
      </c>
      <c r="AE20" s="669"/>
      <c r="AF20" s="669"/>
      <c r="AG20" s="669"/>
      <c r="AH20" s="669"/>
      <c r="AI20" s="669"/>
      <c r="AJ20" s="669"/>
      <c r="AK20" s="669"/>
      <c r="AL20" s="670">
        <v>0</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2521</v>
      </c>
      <c r="BH20" s="666"/>
      <c r="BI20" s="666"/>
      <c r="BJ20" s="666"/>
      <c r="BK20" s="666"/>
      <c r="BL20" s="666"/>
      <c r="BM20" s="666"/>
      <c r="BN20" s="667"/>
      <c r="BO20" s="668">
        <v>0.1</v>
      </c>
      <c r="BP20" s="668"/>
      <c r="BQ20" s="668"/>
      <c r="BR20" s="668"/>
      <c r="BS20" s="669" t="s">
        <v>230</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26679565</v>
      </c>
      <c r="CS20" s="666"/>
      <c r="CT20" s="666"/>
      <c r="CU20" s="666"/>
      <c r="CV20" s="666"/>
      <c r="CW20" s="666"/>
      <c r="CX20" s="666"/>
      <c r="CY20" s="667"/>
      <c r="CZ20" s="668">
        <v>100</v>
      </c>
      <c r="DA20" s="668"/>
      <c r="DB20" s="668"/>
      <c r="DC20" s="668"/>
      <c r="DD20" s="674">
        <v>4644700</v>
      </c>
      <c r="DE20" s="666"/>
      <c r="DF20" s="666"/>
      <c r="DG20" s="666"/>
      <c r="DH20" s="666"/>
      <c r="DI20" s="666"/>
      <c r="DJ20" s="666"/>
      <c r="DK20" s="666"/>
      <c r="DL20" s="666"/>
      <c r="DM20" s="666"/>
      <c r="DN20" s="666"/>
      <c r="DO20" s="666"/>
      <c r="DP20" s="667"/>
      <c r="DQ20" s="674">
        <v>17374989</v>
      </c>
      <c r="DR20" s="666"/>
      <c r="DS20" s="666"/>
      <c r="DT20" s="666"/>
      <c r="DU20" s="666"/>
      <c r="DV20" s="666"/>
      <c r="DW20" s="666"/>
      <c r="DX20" s="666"/>
      <c r="DY20" s="666"/>
      <c r="DZ20" s="666"/>
      <c r="EA20" s="666"/>
      <c r="EB20" s="666"/>
      <c r="EC20" s="675"/>
    </row>
    <row r="21" spans="2:133" ht="11.25" customHeight="1" x14ac:dyDescent="0.15">
      <c r="B21" s="662" t="s">
        <v>280</v>
      </c>
      <c r="C21" s="663"/>
      <c r="D21" s="663"/>
      <c r="E21" s="663"/>
      <c r="F21" s="663"/>
      <c r="G21" s="663"/>
      <c r="H21" s="663"/>
      <c r="I21" s="663"/>
      <c r="J21" s="663"/>
      <c r="K21" s="663"/>
      <c r="L21" s="663"/>
      <c r="M21" s="663"/>
      <c r="N21" s="663"/>
      <c r="O21" s="663"/>
      <c r="P21" s="663"/>
      <c r="Q21" s="664"/>
      <c r="R21" s="665">
        <v>2424</v>
      </c>
      <c r="S21" s="666"/>
      <c r="T21" s="666"/>
      <c r="U21" s="666"/>
      <c r="V21" s="666"/>
      <c r="W21" s="666"/>
      <c r="X21" s="666"/>
      <c r="Y21" s="667"/>
      <c r="Z21" s="668">
        <v>0</v>
      </c>
      <c r="AA21" s="668"/>
      <c r="AB21" s="668"/>
      <c r="AC21" s="668"/>
      <c r="AD21" s="669">
        <v>2424</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2521</v>
      </c>
      <c r="BH21" s="666"/>
      <c r="BI21" s="666"/>
      <c r="BJ21" s="666"/>
      <c r="BK21" s="666"/>
      <c r="BL21" s="666"/>
      <c r="BM21" s="666"/>
      <c r="BN21" s="667"/>
      <c r="BO21" s="668">
        <v>0.1</v>
      </c>
      <c r="BP21" s="668"/>
      <c r="BQ21" s="668"/>
      <c r="BR21" s="668"/>
      <c r="BS21" s="669" t="s">
        <v>230</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282</v>
      </c>
      <c r="C22" s="702"/>
      <c r="D22" s="702"/>
      <c r="E22" s="702"/>
      <c r="F22" s="702"/>
      <c r="G22" s="702"/>
      <c r="H22" s="702"/>
      <c r="I22" s="702"/>
      <c r="J22" s="702"/>
      <c r="K22" s="702"/>
      <c r="L22" s="702"/>
      <c r="M22" s="702"/>
      <c r="N22" s="702"/>
      <c r="O22" s="702"/>
      <c r="P22" s="702"/>
      <c r="Q22" s="703"/>
      <c r="R22" s="665">
        <v>38656</v>
      </c>
      <c r="S22" s="666"/>
      <c r="T22" s="666"/>
      <c r="U22" s="666"/>
      <c r="V22" s="666"/>
      <c r="W22" s="666"/>
      <c r="X22" s="666"/>
      <c r="Y22" s="667"/>
      <c r="Z22" s="668">
        <v>0.1</v>
      </c>
      <c r="AA22" s="668"/>
      <c r="AB22" s="668"/>
      <c r="AC22" s="668"/>
      <c r="AD22" s="669">
        <v>38656</v>
      </c>
      <c r="AE22" s="669"/>
      <c r="AF22" s="669"/>
      <c r="AG22" s="669"/>
      <c r="AH22" s="669"/>
      <c r="AI22" s="669"/>
      <c r="AJ22" s="669"/>
      <c r="AK22" s="669"/>
      <c r="AL22" s="670">
        <v>0.30000001192092896</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139</v>
      </c>
      <c r="BH22" s="666"/>
      <c r="BI22" s="666"/>
      <c r="BJ22" s="666"/>
      <c r="BK22" s="666"/>
      <c r="BL22" s="666"/>
      <c r="BM22" s="666"/>
      <c r="BN22" s="667"/>
      <c r="BO22" s="668" t="s">
        <v>139</v>
      </c>
      <c r="BP22" s="668"/>
      <c r="BQ22" s="668"/>
      <c r="BR22" s="668"/>
      <c r="BS22" s="669" t="s">
        <v>230</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285</v>
      </c>
      <c r="C23" s="663"/>
      <c r="D23" s="663"/>
      <c r="E23" s="663"/>
      <c r="F23" s="663"/>
      <c r="G23" s="663"/>
      <c r="H23" s="663"/>
      <c r="I23" s="663"/>
      <c r="J23" s="663"/>
      <c r="K23" s="663"/>
      <c r="L23" s="663"/>
      <c r="M23" s="663"/>
      <c r="N23" s="663"/>
      <c r="O23" s="663"/>
      <c r="P23" s="663"/>
      <c r="Q23" s="664"/>
      <c r="R23" s="665">
        <v>10758086</v>
      </c>
      <c r="S23" s="666"/>
      <c r="T23" s="666"/>
      <c r="U23" s="666"/>
      <c r="V23" s="666"/>
      <c r="W23" s="666"/>
      <c r="X23" s="666"/>
      <c r="Y23" s="667"/>
      <c r="Z23" s="668">
        <v>39.1</v>
      </c>
      <c r="AA23" s="668"/>
      <c r="AB23" s="668"/>
      <c r="AC23" s="668"/>
      <c r="AD23" s="669">
        <v>9540238</v>
      </c>
      <c r="AE23" s="669"/>
      <c r="AF23" s="669"/>
      <c r="AG23" s="669"/>
      <c r="AH23" s="669"/>
      <c r="AI23" s="669"/>
      <c r="AJ23" s="669"/>
      <c r="AK23" s="669"/>
      <c r="AL23" s="670">
        <v>68.2</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230</v>
      </c>
      <c r="BH23" s="666"/>
      <c r="BI23" s="666"/>
      <c r="BJ23" s="666"/>
      <c r="BK23" s="666"/>
      <c r="BL23" s="666"/>
      <c r="BM23" s="666"/>
      <c r="BN23" s="667"/>
      <c r="BO23" s="668" t="s">
        <v>139</v>
      </c>
      <c r="BP23" s="668"/>
      <c r="BQ23" s="668"/>
      <c r="BR23" s="668"/>
      <c r="BS23" s="669" t="s">
        <v>230</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8" t="s">
        <v>290</v>
      </c>
      <c r="DM23" s="699"/>
      <c r="DN23" s="699"/>
      <c r="DO23" s="699"/>
      <c r="DP23" s="699"/>
      <c r="DQ23" s="699"/>
      <c r="DR23" s="699"/>
      <c r="DS23" s="699"/>
      <c r="DT23" s="699"/>
      <c r="DU23" s="699"/>
      <c r="DV23" s="700"/>
      <c r="DW23" s="647" t="s">
        <v>291</v>
      </c>
      <c r="DX23" s="648"/>
      <c r="DY23" s="648"/>
      <c r="DZ23" s="648"/>
      <c r="EA23" s="648"/>
      <c r="EB23" s="648"/>
      <c r="EC23" s="649"/>
    </row>
    <row r="24" spans="2:133" ht="11.25" customHeight="1" x14ac:dyDescent="0.15">
      <c r="B24" s="662" t="s">
        <v>292</v>
      </c>
      <c r="C24" s="663"/>
      <c r="D24" s="663"/>
      <c r="E24" s="663"/>
      <c r="F24" s="663"/>
      <c r="G24" s="663"/>
      <c r="H24" s="663"/>
      <c r="I24" s="663"/>
      <c r="J24" s="663"/>
      <c r="K24" s="663"/>
      <c r="L24" s="663"/>
      <c r="M24" s="663"/>
      <c r="N24" s="663"/>
      <c r="O24" s="663"/>
      <c r="P24" s="663"/>
      <c r="Q24" s="664"/>
      <c r="R24" s="665">
        <v>9540238</v>
      </c>
      <c r="S24" s="666"/>
      <c r="T24" s="666"/>
      <c r="U24" s="666"/>
      <c r="V24" s="666"/>
      <c r="W24" s="666"/>
      <c r="X24" s="666"/>
      <c r="Y24" s="667"/>
      <c r="Z24" s="668">
        <v>34.6</v>
      </c>
      <c r="AA24" s="668"/>
      <c r="AB24" s="668"/>
      <c r="AC24" s="668"/>
      <c r="AD24" s="669">
        <v>9540238</v>
      </c>
      <c r="AE24" s="669"/>
      <c r="AF24" s="669"/>
      <c r="AG24" s="669"/>
      <c r="AH24" s="669"/>
      <c r="AI24" s="669"/>
      <c r="AJ24" s="669"/>
      <c r="AK24" s="669"/>
      <c r="AL24" s="670">
        <v>68.2</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139</v>
      </c>
      <c r="BH24" s="666"/>
      <c r="BI24" s="666"/>
      <c r="BJ24" s="666"/>
      <c r="BK24" s="666"/>
      <c r="BL24" s="666"/>
      <c r="BM24" s="666"/>
      <c r="BN24" s="667"/>
      <c r="BO24" s="668" t="s">
        <v>138</v>
      </c>
      <c r="BP24" s="668"/>
      <c r="BQ24" s="668"/>
      <c r="BR24" s="668"/>
      <c r="BS24" s="669" t="s">
        <v>230</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10816765</v>
      </c>
      <c r="CS24" s="655"/>
      <c r="CT24" s="655"/>
      <c r="CU24" s="655"/>
      <c r="CV24" s="655"/>
      <c r="CW24" s="655"/>
      <c r="CX24" s="655"/>
      <c r="CY24" s="656"/>
      <c r="CZ24" s="659">
        <v>40.5</v>
      </c>
      <c r="DA24" s="660"/>
      <c r="DB24" s="660"/>
      <c r="DC24" s="679"/>
      <c r="DD24" s="704">
        <v>7570719</v>
      </c>
      <c r="DE24" s="655"/>
      <c r="DF24" s="655"/>
      <c r="DG24" s="655"/>
      <c r="DH24" s="655"/>
      <c r="DI24" s="655"/>
      <c r="DJ24" s="655"/>
      <c r="DK24" s="656"/>
      <c r="DL24" s="704">
        <v>7304761</v>
      </c>
      <c r="DM24" s="655"/>
      <c r="DN24" s="655"/>
      <c r="DO24" s="655"/>
      <c r="DP24" s="655"/>
      <c r="DQ24" s="655"/>
      <c r="DR24" s="655"/>
      <c r="DS24" s="655"/>
      <c r="DT24" s="655"/>
      <c r="DU24" s="655"/>
      <c r="DV24" s="656"/>
      <c r="DW24" s="659">
        <v>50.4</v>
      </c>
      <c r="DX24" s="660"/>
      <c r="DY24" s="660"/>
      <c r="DZ24" s="660"/>
      <c r="EA24" s="660"/>
      <c r="EB24" s="660"/>
      <c r="EC24" s="661"/>
    </row>
    <row r="25" spans="2:133" ht="11.25" customHeight="1" x14ac:dyDescent="0.15">
      <c r="B25" s="662" t="s">
        <v>295</v>
      </c>
      <c r="C25" s="663"/>
      <c r="D25" s="663"/>
      <c r="E25" s="663"/>
      <c r="F25" s="663"/>
      <c r="G25" s="663"/>
      <c r="H25" s="663"/>
      <c r="I25" s="663"/>
      <c r="J25" s="663"/>
      <c r="K25" s="663"/>
      <c r="L25" s="663"/>
      <c r="M25" s="663"/>
      <c r="N25" s="663"/>
      <c r="O25" s="663"/>
      <c r="P25" s="663"/>
      <c r="Q25" s="664"/>
      <c r="R25" s="665">
        <v>1217526</v>
      </c>
      <c r="S25" s="666"/>
      <c r="T25" s="666"/>
      <c r="U25" s="666"/>
      <c r="V25" s="666"/>
      <c r="W25" s="666"/>
      <c r="X25" s="666"/>
      <c r="Y25" s="667"/>
      <c r="Z25" s="668">
        <v>4.4000000000000004</v>
      </c>
      <c r="AA25" s="668"/>
      <c r="AB25" s="668"/>
      <c r="AC25" s="668"/>
      <c r="AD25" s="669" t="s">
        <v>139</v>
      </c>
      <c r="AE25" s="669"/>
      <c r="AF25" s="669"/>
      <c r="AG25" s="669"/>
      <c r="AH25" s="669"/>
      <c r="AI25" s="669"/>
      <c r="AJ25" s="669"/>
      <c r="AK25" s="669"/>
      <c r="AL25" s="670" t="s">
        <v>139</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138</v>
      </c>
      <c r="BH25" s="666"/>
      <c r="BI25" s="666"/>
      <c r="BJ25" s="666"/>
      <c r="BK25" s="666"/>
      <c r="BL25" s="666"/>
      <c r="BM25" s="666"/>
      <c r="BN25" s="667"/>
      <c r="BO25" s="668" t="s">
        <v>230</v>
      </c>
      <c r="BP25" s="668"/>
      <c r="BQ25" s="668"/>
      <c r="BR25" s="668"/>
      <c r="BS25" s="669" t="s">
        <v>230</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4197405</v>
      </c>
      <c r="CS25" s="690"/>
      <c r="CT25" s="690"/>
      <c r="CU25" s="690"/>
      <c r="CV25" s="690"/>
      <c r="CW25" s="690"/>
      <c r="CX25" s="690"/>
      <c r="CY25" s="691"/>
      <c r="CZ25" s="670">
        <v>15.7</v>
      </c>
      <c r="DA25" s="705"/>
      <c r="DB25" s="705"/>
      <c r="DC25" s="707"/>
      <c r="DD25" s="674">
        <v>3996252</v>
      </c>
      <c r="DE25" s="690"/>
      <c r="DF25" s="690"/>
      <c r="DG25" s="690"/>
      <c r="DH25" s="690"/>
      <c r="DI25" s="690"/>
      <c r="DJ25" s="690"/>
      <c r="DK25" s="691"/>
      <c r="DL25" s="674">
        <v>3898806</v>
      </c>
      <c r="DM25" s="690"/>
      <c r="DN25" s="690"/>
      <c r="DO25" s="690"/>
      <c r="DP25" s="690"/>
      <c r="DQ25" s="690"/>
      <c r="DR25" s="690"/>
      <c r="DS25" s="690"/>
      <c r="DT25" s="690"/>
      <c r="DU25" s="690"/>
      <c r="DV25" s="691"/>
      <c r="DW25" s="670">
        <v>26.9</v>
      </c>
      <c r="DX25" s="705"/>
      <c r="DY25" s="705"/>
      <c r="DZ25" s="705"/>
      <c r="EA25" s="705"/>
      <c r="EB25" s="705"/>
      <c r="EC25" s="706"/>
    </row>
    <row r="26" spans="2:133" ht="11.25" customHeight="1" x14ac:dyDescent="0.15">
      <c r="B26" s="662" t="s">
        <v>298</v>
      </c>
      <c r="C26" s="663"/>
      <c r="D26" s="663"/>
      <c r="E26" s="663"/>
      <c r="F26" s="663"/>
      <c r="G26" s="663"/>
      <c r="H26" s="663"/>
      <c r="I26" s="663"/>
      <c r="J26" s="663"/>
      <c r="K26" s="663"/>
      <c r="L26" s="663"/>
      <c r="M26" s="663"/>
      <c r="N26" s="663"/>
      <c r="O26" s="663"/>
      <c r="P26" s="663"/>
      <c r="Q26" s="664"/>
      <c r="R26" s="665">
        <v>322</v>
      </c>
      <c r="S26" s="666"/>
      <c r="T26" s="666"/>
      <c r="U26" s="666"/>
      <c r="V26" s="666"/>
      <c r="W26" s="666"/>
      <c r="X26" s="666"/>
      <c r="Y26" s="667"/>
      <c r="Z26" s="668">
        <v>0</v>
      </c>
      <c r="AA26" s="668"/>
      <c r="AB26" s="668"/>
      <c r="AC26" s="668"/>
      <c r="AD26" s="669" t="s">
        <v>138</v>
      </c>
      <c r="AE26" s="669"/>
      <c r="AF26" s="669"/>
      <c r="AG26" s="669"/>
      <c r="AH26" s="669"/>
      <c r="AI26" s="669"/>
      <c r="AJ26" s="669"/>
      <c r="AK26" s="669"/>
      <c r="AL26" s="670" t="s">
        <v>139</v>
      </c>
      <c r="AM26" s="671"/>
      <c r="AN26" s="671"/>
      <c r="AO26" s="672"/>
      <c r="AP26" s="684" t="s">
        <v>299</v>
      </c>
      <c r="AQ26" s="708"/>
      <c r="AR26" s="708"/>
      <c r="AS26" s="708"/>
      <c r="AT26" s="708"/>
      <c r="AU26" s="708"/>
      <c r="AV26" s="708"/>
      <c r="AW26" s="708"/>
      <c r="AX26" s="708"/>
      <c r="AY26" s="708"/>
      <c r="AZ26" s="708"/>
      <c r="BA26" s="708"/>
      <c r="BB26" s="708"/>
      <c r="BC26" s="708"/>
      <c r="BD26" s="708"/>
      <c r="BE26" s="708"/>
      <c r="BF26" s="686"/>
      <c r="BG26" s="665" t="s">
        <v>139</v>
      </c>
      <c r="BH26" s="666"/>
      <c r="BI26" s="666"/>
      <c r="BJ26" s="666"/>
      <c r="BK26" s="666"/>
      <c r="BL26" s="666"/>
      <c r="BM26" s="666"/>
      <c r="BN26" s="667"/>
      <c r="BO26" s="668" t="s">
        <v>138</v>
      </c>
      <c r="BP26" s="668"/>
      <c r="BQ26" s="668"/>
      <c r="BR26" s="668"/>
      <c r="BS26" s="669" t="s">
        <v>139</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2413994</v>
      </c>
      <c r="CS26" s="666"/>
      <c r="CT26" s="666"/>
      <c r="CU26" s="666"/>
      <c r="CV26" s="666"/>
      <c r="CW26" s="666"/>
      <c r="CX26" s="666"/>
      <c r="CY26" s="667"/>
      <c r="CZ26" s="670">
        <v>9</v>
      </c>
      <c r="DA26" s="705"/>
      <c r="DB26" s="705"/>
      <c r="DC26" s="707"/>
      <c r="DD26" s="674">
        <v>2336527</v>
      </c>
      <c r="DE26" s="666"/>
      <c r="DF26" s="666"/>
      <c r="DG26" s="666"/>
      <c r="DH26" s="666"/>
      <c r="DI26" s="666"/>
      <c r="DJ26" s="666"/>
      <c r="DK26" s="667"/>
      <c r="DL26" s="674" t="s">
        <v>139</v>
      </c>
      <c r="DM26" s="666"/>
      <c r="DN26" s="666"/>
      <c r="DO26" s="666"/>
      <c r="DP26" s="666"/>
      <c r="DQ26" s="666"/>
      <c r="DR26" s="666"/>
      <c r="DS26" s="666"/>
      <c r="DT26" s="666"/>
      <c r="DU26" s="666"/>
      <c r="DV26" s="667"/>
      <c r="DW26" s="670" t="s">
        <v>139</v>
      </c>
      <c r="DX26" s="705"/>
      <c r="DY26" s="705"/>
      <c r="DZ26" s="705"/>
      <c r="EA26" s="705"/>
      <c r="EB26" s="705"/>
      <c r="EC26" s="706"/>
    </row>
    <row r="27" spans="2:133" ht="11.25" customHeight="1" x14ac:dyDescent="0.15">
      <c r="B27" s="662" t="s">
        <v>301</v>
      </c>
      <c r="C27" s="663"/>
      <c r="D27" s="663"/>
      <c r="E27" s="663"/>
      <c r="F27" s="663"/>
      <c r="G27" s="663"/>
      <c r="H27" s="663"/>
      <c r="I27" s="663"/>
      <c r="J27" s="663"/>
      <c r="K27" s="663"/>
      <c r="L27" s="663"/>
      <c r="M27" s="663"/>
      <c r="N27" s="663"/>
      <c r="O27" s="663"/>
      <c r="P27" s="663"/>
      <c r="Q27" s="664"/>
      <c r="R27" s="665">
        <v>14972777</v>
      </c>
      <c r="S27" s="666"/>
      <c r="T27" s="666"/>
      <c r="U27" s="666"/>
      <c r="V27" s="666"/>
      <c r="W27" s="666"/>
      <c r="X27" s="666"/>
      <c r="Y27" s="667"/>
      <c r="Z27" s="668">
        <v>54.4</v>
      </c>
      <c r="AA27" s="668"/>
      <c r="AB27" s="668"/>
      <c r="AC27" s="668"/>
      <c r="AD27" s="669">
        <v>13754929</v>
      </c>
      <c r="AE27" s="669"/>
      <c r="AF27" s="669"/>
      <c r="AG27" s="669"/>
      <c r="AH27" s="669"/>
      <c r="AI27" s="669"/>
      <c r="AJ27" s="669"/>
      <c r="AK27" s="669"/>
      <c r="AL27" s="670">
        <v>98.300003051757813</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2976589</v>
      </c>
      <c r="BH27" s="666"/>
      <c r="BI27" s="666"/>
      <c r="BJ27" s="666"/>
      <c r="BK27" s="666"/>
      <c r="BL27" s="666"/>
      <c r="BM27" s="666"/>
      <c r="BN27" s="667"/>
      <c r="BO27" s="668">
        <v>100</v>
      </c>
      <c r="BP27" s="668"/>
      <c r="BQ27" s="668"/>
      <c r="BR27" s="668"/>
      <c r="BS27" s="669" t="s">
        <v>138</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4035409</v>
      </c>
      <c r="CS27" s="690"/>
      <c r="CT27" s="690"/>
      <c r="CU27" s="690"/>
      <c r="CV27" s="690"/>
      <c r="CW27" s="690"/>
      <c r="CX27" s="690"/>
      <c r="CY27" s="691"/>
      <c r="CZ27" s="670">
        <v>15.1</v>
      </c>
      <c r="DA27" s="705"/>
      <c r="DB27" s="705"/>
      <c r="DC27" s="707"/>
      <c r="DD27" s="674">
        <v>1116650</v>
      </c>
      <c r="DE27" s="690"/>
      <c r="DF27" s="690"/>
      <c r="DG27" s="690"/>
      <c r="DH27" s="690"/>
      <c r="DI27" s="690"/>
      <c r="DJ27" s="690"/>
      <c r="DK27" s="691"/>
      <c r="DL27" s="674">
        <v>948138</v>
      </c>
      <c r="DM27" s="690"/>
      <c r="DN27" s="690"/>
      <c r="DO27" s="690"/>
      <c r="DP27" s="690"/>
      <c r="DQ27" s="690"/>
      <c r="DR27" s="690"/>
      <c r="DS27" s="690"/>
      <c r="DT27" s="690"/>
      <c r="DU27" s="690"/>
      <c r="DV27" s="691"/>
      <c r="DW27" s="670">
        <v>6.5</v>
      </c>
      <c r="DX27" s="705"/>
      <c r="DY27" s="705"/>
      <c r="DZ27" s="705"/>
      <c r="EA27" s="705"/>
      <c r="EB27" s="705"/>
      <c r="EC27" s="706"/>
    </row>
    <row r="28" spans="2:133" ht="11.25" customHeight="1" x14ac:dyDescent="0.15">
      <c r="B28" s="662" t="s">
        <v>304</v>
      </c>
      <c r="C28" s="663"/>
      <c r="D28" s="663"/>
      <c r="E28" s="663"/>
      <c r="F28" s="663"/>
      <c r="G28" s="663"/>
      <c r="H28" s="663"/>
      <c r="I28" s="663"/>
      <c r="J28" s="663"/>
      <c r="K28" s="663"/>
      <c r="L28" s="663"/>
      <c r="M28" s="663"/>
      <c r="N28" s="663"/>
      <c r="O28" s="663"/>
      <c r="P28" s="663"/>
      <c r="Q28" s="664"/>
      <c r="R28" s="665">
        <v>2629</v>
      </c>
      <c r="S28" s="666"/>
      <c r="T28" s="666"/>
      <c r="U28" s="666"/>
      <c r="V28" s="666"/>
      <c r="W28" s="666"/>
      <c r="X28" s="666"/>
      <c r="Y28" s="667"/>
      <c r="Z28" s="668">
        <v>0</v>
      </c>
      <c r="AA28" s="668"/>
      <c r="AB28" s="668"/>
      <c r="AC28" s="668"/>
      <c r="AD28" s="669">
        <v>2629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2583951</v>
      </c>
      <c r="CS28" s="666"/>
      <c r="CT28" s="666"/>
      <c r="CU28" s="666"/>
      <c r="CV28" s="666"/>
      <c r="CW28" s="666"/>
      <c r="CX28" s="666"/>
      <c r="CY28" s="667"/>
      <c r="CZ28" s="670">
        <v>9.6999999999999993</v>
      </c>
      <c r="DA28" s="705"/>
      <c r="DB28" s="705"/>
      <c r="DC28" s="707"/>
      <c r="DD28" s="674">
        <v>2457817</v>
      </c>
      <c r="DE28" s="666"/>
      <c r="DF28" s="666"/>
      <c r="DG28" s="666"/>
      <c r="DH28" s="666"/>
      <c r="DI28" s="666"/>
      <c r="DJ28" s="666"/>
      <c r="DK28" s="667"/>
      <c r="DL28" s="674">
        <v>2457817</v>
      </c>
      <c r="DM28" s="666"/>
      <c r="DN28" s="666"/>
      <c r="DO28" s="666"/>
      <c r="DP28" s="666"/>
      <c r="DQ28" s="666"/>
      <c r="DR28" s="666"/>
      <c r="DS28" s="666"/>
      <c r="DT28" s="666"/>
      <c r="DU28" s="666"/>
      <c r="DV28" s="667"/>
      <c r="DW28" s="670">
        <v>17</v>
      </c>
      <c r="DX28" s="705"/>
      <c r="DY28" s="705"/>
      <c r="DZ28" s="705"/>
      <c r="EA28" s="705"/>
      <c r="EB28" s="705"/>
      <c r="EC28" s="706"/>
    </row>
    <row r="29" spans="2:133" ht="11.25" customHeight="1" x14ac:dyDescent="0.15">
      <c r="B29" s="662" t="s">
        <v>306</v>
      </c>
      <c r="C29" s="663"/>
      <c r="D29" s="663"/>
      <c r="E29" s="663"/>
      <c r="F29" s="663"/>
      <c r="G29" s="663"/>
      <c r="H29" s="663"/>
      <c r="I29" s="663"/>
      <c r="J29" s="663"/>
      <c r="K29" s="663"/>
      <c r="L29" s="663"/>
      <c r="M29" s="663"/>
      <c r="N29" s="663"/>
      <c r="O29" s="663"/>
      <c r="P29" s="663"/>
      <c r="Q29" s="664"/>
      <c r="R29" s="665">
        <v>308559</v>
      </c>
      <c r="S29" s="666"/>
      <c r="T29" s="666"/>
      <c r="U29" s="666"/>
      <c r="V29" s="666"/>
      <c r="W29" s="666"/>
      <c r="X29" s="666"/>
      <c r="Y29" s="667"/>
      <c r="Z29" s="668">
        <v>1.1000000000000001</v>
      </c>
      <c r="AA29" s="668"/>
      <c r="AB29" s="668"/>
      <c r="AC29" s="668"/>
      <c r="AD29" s="669">
        <v>5311</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307</v>
      </c>
      <c r="CE29" s="715"/>
      <c r="CF29" s="680" t="s">
        <v>308</v>
      </c>
      <c r="CG29" s="681"/>
      <c r="CH29" s="681"/>
      <c r="CI29" s="681"/>
      <c r="CJ29" s="681"/>
      <c r="CK29" s="681"/>
      <c r="CL29" s="681"/>
      <c r="CM29" s="681"/>
      <c r="CN29" s="681"/>
      <c r="CO29" s="681"/>
      <c r="CP29" s="681"/>
      <c r="CQ29" s="682"/>
      <c r="CR29" s="665">
        <v>2583951</v>
      </c>
      <c r="CS29" s="690"/>
      <c r="CT29" s="690"/>
      <c r="CU29" s="690"/>
      <c r="CV29" s="690"/>
      <c r="CW29" s="690"/>
      <c r="CX29" s="690"/>
      <c r="CY29" s="691"/>
      <c r="CZ29" s="670">
        <v>9.6999999999999993</v>
      </c>
      <c r="DA29" s="705"/>
      <c r="DB29" s="705"/>
      <c r="DC29" s="707"/>
      <c r="DD29" s="674">
        <v>2457817</v>
      </c>
      <c r="DE29" s="690"/>
      <c r="DF29" s="690"/>
      <c r="DG29" s="690"/>
      <c r="DH29" s="690"/>
      <c r="DI29" s="690"/>
      <c r="DJ29" s="690"/>
      <c r="DK29" s="691"/>
      <c r="DL29" s="674">
        <v>2457817</v>
      </c>
      <c r="DM29" s="690"/>
      <c r="DN29" s="690"/>
      <c r="DO29" s="690"/>
      <c r="DP29" s="690"/>
      <c r="DQ29" s="690"/>
      <c r="DR29" s="690"/>
      <c r="DS29" s="690"/>
      <c r="DT29" s="690"/>
      <c r="DU29" s="690"/>
      <c r="DV29" s="691"/>
      <c r="DW29" s="670">
        <v>17</v>
      </c>
      <c r="DX29" s="705"/>
      <c r="DY29" s="705"/>
      <c r="DZ29" s="705"/>
      <c r="EA29" s="705"/>
      <c r="EB29" s="705"/>
      <c r="EC29" s="706"/>
    </row>
    <row r="30" spans="2:133" ht="11.25" customHeight="1" x14ac:dyDescent="0.15">
      <c r="B30" s="662" t="s">
        <v>309</v>
      </c>
      <c r="C30" s="663"/>
      <c r="D30" s="663"/>
      <c r="E30" s="663"/>
      <c r="F30" s="663"/>
      <c r="G30" s="663"/>
      <c r="H30" s="663"/>
      <c r="I30" s="663"/>
      <c r="J30" s="663"/>
      <c r="K30" s="663"/>
      <c r="L30" s="663"/>
      <c r="M30" s="663"/>
      <c r="N30" s="663"/>
      <c r="O30" s="663"/>
      <c r="P30" s="663"/>
      <c r="Q30" s="664"/>
      <c r="R30" s="665">
        <v>181171</v>
      </c>
      <c r="S30" s="666"/>
      <c r="T30" s="666"/>
      <c r="U30" s="666"/>
      <c r="V30" s="666"/>
      <c r="W30" s="666"/>
      <c r="X30" s="666"/>
      <c r="Y30" s="667"/>
      <c r="Z30" s="668">
        <v>0.7</v>
      </c>
      <c r="AA30" s="668"/>
      <c r="AB30" s="668"/>
      <c r="AC30" s="668"/>
      <c r="AD30" s="669">
        <v>4798</v>
      </c>
      <c r="AE30" s="669"/>
      <c r="AF30" s="669"/>
      <c r="AG30" s="669"/>
      <c r="AH30" s="669"/>
      <c r="AI30" s="669"/>
      <c r="AJ30" s="669"/>
      <c r="AK30" s="669"/>
      <c r="AL30" s="670">
        <v>0</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310</v>
      </c>
      <c r="BH30" s="712"/>
      <c r="BI30" s="712"/>
      <c r="BJ30" s="712"/>
      <c r="BK30" s="712"/>
      <c r="BL30" s="712"/>
      <c r="BM30" s="712"/>
      <c r="BN30" s="712"/>
      <c r="BO30" s="712"/>
      <c r="BP30" s="712"/>
      <c r="BQ30" s="713"/>
      <c r="BR30" s="644" t="s">
        <v>311</v>
      </c>
      <c r="BS30" s="712"/>
      <c r="BT30" s="712"/>
      <c r="BU30" s="712"/>
      <c r="BV30" s="712"/>
      <c r="BW30" s="712"/>
      <c r="BX30" s="712"/>
      <c r="BY30" s="712"/>
      <c r="BZ30" s="712"/>
      <c r="CA30" s="712"/>
      <c r="CB30" s="713"/>
      <c r="CD30" s="716"/>
      <c r="CE30" s="717"/>
      <c r="CF30" s="680" t="s">
        <v>312</v>
      </c>
      <c r="CG30" s="681"/>
      <c r="CH30" s="681"/>
      <c r="CI30" s="681"/>
      <c r="CJ30" s="681"/>
      <c r="CK30" s="681"/>
      <c r="CL30" s="681"/>
      <c r="CM30" s="681"/>
      <c r="CN30" s="681"/>
      <c r="CO30" s="681"/>
      <c r="CP30" s="681"/>
      <c r="CQ30" s="682"/>
      <c r="CR30" s="665">
        <v>2496395</v>
      </c>
      <c r="CS30" s="666"/>
      <c r="CT30" s="666"/>
      <c r="CU30" s="666"/>
      <c r="CV30" s="666"/>
      <c r="CW30" s="666"/>
      <c r="CX30" s="666"/>
      <c r="CY30" s="667"/>
      <c r="CZ30" s="670">
        <v>9.4</v>
      </c>
      <c r="DA30" s="705"/>
      <c r="DB30" s="705"/>
      <c r="DC30" s="707"/>
      <c r="DD30" s="674">
        <v>2377927</v>
      </c>
      <c r="DE30" s="666"/>
      <c r="DF30" s="666"/>
      <c r="DG30" s="666"/>
      <c r="DH30" s="666"/>
      <c r="DI30" s="666"/>
      <c r="DJ30" s="666"/>
      <c r="DK30" s="667"/>
      <c r="DL30" s="674">
        <v>2377927</v>
      </c>
      <c r="DM30" s="666"/>
      <c r="DN30" s="666"/>
      <c r="DO30" s="666"/>
      <c r="DP30" s="666"/>
      <c r="DQ30" s="666"/>
      <c r="DR30" s="666"/>
      <c r="DS30" s="666"/>
      <c r="DT30" s="666"/>
      <c r="DU30" s="666"/>
      <c r="DV30" s="667"/>
      <c r="DW30" s="670">
        <v>16.399999999999999</v>
      </c>
      <c r="DX30" s="705"/>
      <c r="DY30" s="705"/>
      <c r="DZ30" s="705"/>
      <c r="EA30" s="705"/>
      <c r="EB30" s="705"/>
      <c r="EC30" s="706"/>
    </row>
    <row r="31" spans="2:133" ht="11.25" customHeight="1" x14ac:dyDescent="0.15">
      <c r="B31" s="662" t="s">
        <v>313</v>
      </c>
      <c r="C31" s="663"/>
      <c r="D31" s="663"/>
      <c r="E31" s="663"/>
      <c r="F31" s="663"/>
      <c r="G31" s="663"/>
      <c r="H31" s="663"/>
      <c r="I31" s="663"/>
      <c r="J31" s="663"/>
      <c r="K31" s="663"/>
      <c r="L31" s="663"/>
      <c r="M31" s="663"/>
      <c r="N31" s="663"/>
      <c r="O31" s="663"/>
      <c r="P31" s="663"/>
      <c r="Q31" s="664"/>
      <c r="R31" s="665">
        <v>59599</v>
      </c>
      <c r="S31" s="666"/>
      <c r="T31" s="666"/>
      <c r="U31" s="666"/>
      <c r="V31" s="666"/>
      <c r="W31" s="666"/>
      <c r="X31" s="666"/>
      <c r="Y31" s="667"/>
      <c r="Z31" s="668">
        <v>0.2</v>
      </c>
      <c r="AA31" s="668"/>
      <c r="AB31" s="668"/>
      <c r="AC31" s="668"/>
      <c r="AD31" s="669" t="s">
        <v>138</v>
      </c>
      <c r="AE31" s="669"/>
      <c r="AF31" s="669"/>
      <c r="AG31" s="669"/>
      <c r="AH31" s="669"/>
      <c r="AI31" s="669"/>
      <c r="AJ31" s="669"/>
      <c r="AK31" s="669"/>
      <c r="AL31" s="670" t="s">
        <v>230</v>
      </c>
      <c r="AM31" s="671"/>
      <c r="AN31" s="671"/>
      <c r="AO31" s="672"/>
      <c r="AP31" s="725" t="s">
        <v>314</v>
      </c>
      <c r="AQ31" s="726"/>
      <c r="AR31" s="726"/>
      <c r="AS31" s="726"/>
      <c r="AT31" s="731" t="s">
        <v>315</v>
      </c>
      <c r="AU31" s="217"/>
      <c r="AV31" s="217"/>
      <c r="AW31" s="217"/>
      <c r="AX31" s="651" t="s">
        <v>189</v>
      </c>
      <c r="AY31" s="652"/>
      <c r="AZ31" s="652"/>
      <c r="BA31" s="652"/>
      <c r="BB31" s="652"/>
      <c r="BC31" s="652"/>
      <c r="BD31" s="652"/>
      <c r="BE31" s="652"/>
      <c r="BF31" s="653"/>
      <c r="BG31" s="724">
        <v>99.3</v>
      </c>
      <c r="BH31" s="720"/>
      <c r="BI31" s="720"/>
      <c r="BJ31" s="720"/>
      <c r="BK31" s="720"/>
      <c r="BL31" s="720"/>
      <c r="BM31" s="660">
        <v>96.2</v>
      </c>
      <c r="BN31" s="720"/>
      <c r="BO31" s="720"/>
      <c r="BP31" s="720"/>
      <c r="BQ31" s="721"/>
      <c r="BR31" s="724">
        <v>98.9</v>
      </c>
      <c r="BS31" s="720"/>
      <c r="BT31" s="720"/>
      <c r="BU31" s="720"/>
      <c r="BV31" s="720"/>
      <c r="BW31" s="720"/>
      <c r="BX31" s="660">
        <v>95.7</v>
      </c>
      <c r="BY31" s="720"/>
      <c r="BZ31" s="720"/>
      <c r="CA31" s="720"/>
      <c r="CB31" s="721"/>
      <c r="CD31" s="716"/>
      <c r="CE31" s="717"/>
      <c r="CF31" s="680" t="s">
        <v>316</v>
      </c>
      <c r="CG31" s="681"/>
      <c r="CH31" s="681"/>
      <c r="CI31" s="681"/>
      <c r="CJ31" s="681"/>
      <c r="CK31" s="681"/>
      <c r="CL31" s="681"/>
      <c r="CM31" s="681"/>
      <c r="CN31" s="681"/>
      <c r="CO31" s="681"/>
      <c r="CP31" s="681"/>
      <c r="CQ31" s="682"/>
      <c r="CR31" s="665">
        <v>87556</v>
      </c>
      <c r="CS31" s="690"/>
      <c r="CT31" s="690"/>
      <c r="CU31" s="690"/>
      <c r="CV31" s="690"/>
      <c r="CW31" s="690"/>
      <c r="CX31" s="690"/>
      <c r="CY31" s="691"/>
      <c r="CZ31" s="670">
        <v>0.3</v>
      </c>
      <c r="DA31" s="705"/>
      <c r="DB31" s="705"/>
      <c r="DC31" s="707"/>
      <c r="DD31" s="674">
        <v>79890</v>
      </c>
      <c r="DE31" s="690"/>
      <c r="DF31" s="690"/>
      <c r="DG31" s="690"/>
      <c r="DH31" s="690"/>
      <c r="DI31" s="690"/>
      <c r="DJ31" s="690"/>
      <c r="DK31" s="691"/>
      <c r="DL31" s="674">
        <v>79890</v>
      </c>
      <c r="DM31" s="690"/>
      <c r="DN31" s="690"/>
      <c r="DO31" s="690"/>
      <c r="DP31" s="690"/>
      <c r="DQ31" s="690"/>
      <c r="DR31" s="690"/>
      <c r="DS31" s="690"/>
      <c r="DT31" s="690"/>
      <c r="DU31" s="690"/>
      <c r="DV31" s="691"/>
      <c r="DW31" s="670">
        <v>0.6</v>
      </c>
      <c r="DX31" s="705"/>
      <c r="DY31" s="705"/>
      <c r="DZ31" s="705"/>
      <c r="EA31" s="705"/>
      <c r="EB31" s="705"/>
      <c r="EC31" s="706"/>
    </row>
    <row r="32" spans="2:133" ht="11.25" customHeight="1" x14ac:dyDescent="0.15">
      <c r="B32" s="662" t="s">
        <v>317</v>
      </c>
      <c r="C32" s="663"/>
      <c r="D32" s="663"/>
      <c r="E32" s="663"/>
      <c r="F32" s="663"/>
      <c r="G32" s="663"/>
      <c r="H32" s="663"/>
      <c r="I32" s="663"/>
      <c r="J32" s="663"/>
      <c r="K32" s="663"/>
      <c r="L32" s="663"/>
      <c r="M32" s="663"/>
      <c r="N32" s="663"/>
      <c r="O32" s="663"/>
      <c r="P32" s="663"/>
      <c r="Q32" s="664"/>
      <c r="R32" s="665">
        <v>3413497</v>
      </c>
      <c r="S32" s="666"/>
      <c r="T32" s="666"/>
      <c r="U32" s="666"/>
      <c r="V32" s="666"/>
      <c r="W32" s="666"/>
      <c r="X32" s="666"/>
      <c r="Y32" s="667"/>
      <c r="Z32" s="668">
        <v>12.4</v>
      </c>
      <c r="AA32" s="668"/>
      <c r="AB32" s="668"/>
      <c r="AC32" s="668"/>
      <c r="AD32" s="669" t="s">
        <v>139</v>
      </c>
      <c r="AE32" s="669"/>
      <c r="AF32" s="669"/>
      <c r="AG32" s="669"/>
      <c r="AH32" s="669"/>
      <c r="AI32" s="669"/>
      <c r="AJ32" s="669"/>
      <c r="AK32" s="669"/>
      <c r="AL32" s="670" t="s">
        <v>139</v>
      </c>
      <c r="AM32" s="671"/>
      <c r="AN32" s="671"/>
      <c r="AO32" s="672"/>
      <c r="AP32" s="727"/>
      <c r="AQ32" s="728"/>
      <c r="AR32" s="728"/>
      <c r="AS32" s="728"/>
      <c r="AT32" s="732"/>
      <c r="AU32" s="216" t="s">
        <v>318</v>
      </c>
      <c r="AV32" s="216"/>
      <c r="AW32" s="216"/>
      <c r="AX32" s="662" t="s">
        <v>319</v>
      </c>
      <c r="AY32" s="663"/>
      <c r="AZ32" s="663"/>
      <c r="BA32" s="663"/>
      <c r="BB32" s="663"/>
      <c r="BC32" s="663"/>
      <c r="BD32" s="663"/>
      <c r="BE32" s="663"/>
      <c r="BF32" s="664"/>
      <c r="BG32" s="734">
        <v>99.5</v>
      </c>
      <c r="BH32" s="690"/>
      <c r="BI32" s="690"/>
      <c r="BJ32" s="690"/>
      <c r="BK32" s="690"/>
      <c r="BL32" s="690"/>
      <c r="BM32" s="671">
        <v>97.9</v>
      </c>
      <c r="BN32" s="722"/>
      <c r="BO32" s="722"/>
      <c r="BP32" s="722"/>
      <c r="BQ32" s="723"/>
      <c r="BR32" s="734">
        <v>99.4</v>
      </c>
      <c r="BS32" s="690"/>
      <c r="BT32" s="690"/>
      <c r="BU32" s="690"/>
      <c r="BV32" s="690"/>
      <c r="BW32" s="690"/>
      <c r="BX32" s="671">
        <v>97.7</v>
      </c>
      <c r="BY32" s="722"/>
      <c r="BZ32" s="722"/>
      <c r="CA32" s="722"/>
      <c r="CB32" s="723"/>
      <c r="CD32" s="718"/>
      <c r="CE32" s="719"/>
      <c r="CF32" s="680" t="s">
        <v>320</v>
      </c>
      <c r="CG32" s="681"/>
      <c r="CH32" s="681"/>
      <c r="CI32" s="681"/>
      <c r="CJ32" s="681"/>
      <c r="CK32" s="681"/>
      <c r="CL32" s="681"/>
      <c r="CM32" s="681"/>
      <c r="CN32" s="681"/>
      <c r="CO32" s="681"/>
      <c r="CP32" s="681"/>
      <c r="CQ32" s="682"/>
      <c r="CR32" s="665" t="s">
        <v>230</v>
      </c>
      <c r="CS32" s="666"/>
      <c r="CT32" s="666"/>
      <c r="CU32" s="666"/>
      <c r="CV32" s="666"/>
      <c r="CW32" s="666"/>
      <c r="CX32" s="666"/>
      <c r="CY32" s="667"/>
      <c r="CZ32" s="670" t="s">
        <v>230</v>
      </c>
      <c r="DA32" s="705"/>
      <c r="DB32" s="705"/>
      <c r="DC32" s="707"/>
      <c r="DD32" s="674" t="s">
        <v>138</v>
      </c>
      <c r="DE32" s="666"/>
      <c r="DF32" s="666"/>
      <c r="DG32" s="666"/>
      <c r="DH32" s="666"/>
      <c r="DI32" s="666"/>
      <c r="DJ32" s="666"/>
      <c r="DK32" s="667"/>
      <c r="DL32" s="674" t="s">
        <v>138</v>
      </c>
      <c r="DM32" s="666"/>
      <c r="DN32" s="666"/>
      <c r="DO32" s="666"/>
      <c r="DP32" s="666"/>
      <c r="DQ32" s="666"/>
      <c r="DR32" s="666"/>
      <c r="DS32" s="666"/>
      <c r="DT32" s="666"/>
      <c r="DU32" s="666"/>
      <c r="DV32" s="667"/>
      <c r="DW32" s="670" t="s">
        <v>139</v>
      </c>
      <c r="DX32" s="705"/>
      <c r="DY32" s="705"/>
      <c r="DZ32" s="705"/>
      <c r="EA32" s="705"/>
      <c r="EB32" s="705"/>
      <c r="EC32" s="706"/>
    </row>
    <row r="33" spans="2:133" ht="11.25" customHeight="1" x14ac:dyDescent="0.15">
      <c r="B33" s="701" t="s">
        <v>321</v>
      </c>
      <c r="C33" s="702"/>
      <c r="D33" s="702"/>
      <c r="E33" s="702"/>
      <c r="F33" s="702"/>
      <c r="G33" s="702"/>
      <c r="H33" s="702"/>
      <c r="I33" s="702"/>
      <c r="J33" s="702"/>
      <c r="K33" s="702"/>
      <c r="L33" s="702"/>
      <c r="M33" s="702"/>
      <c r="N33" s="702"/>
      <c r="O33" s="702"/>
      <c r="P33" s="702"/>
      <c r="Q33" s="703"/>
      <c r="R33" s="665" t="s">
        <v>259</v>
      </c>
      <c r="S33" s="666"/>
      <c r="T33" s="666"/>
      <c r="U33" s="666"/>
      <c r="V33" s="666"/>
      <c r="W33" s="666"/>
      <c r="X33" s="666"/>
      <c r="Y33" s="667"/>
      <c r="Z33" s="668" t="s">
        <v>138</v>
      </c>
      <c r="AA33" s="668"/>
      <c r="AB33" s="668"/>
      <c r="AC33" s="668"/>
      <c r="AD33" s="669" t="s">
        <v>259</v>
      </c>
      <c r="AE33" s="669"/>
      <c r="AF33" s="669"/>
      <c r="AG33" s="669"/>
      <c r="AH33" s="669"/>
      <c r="AI33" s="669"/>
      <c r="AJ33" s="669"/>
      <c r="AK33" s="669"/>
      <c r="AL33" s="670" t="s">
        <v>230</v>
      </c>
      <c r="AM33" s="671"/>
      <c r="AN33" s="671"/>
      <c r="AO33" s="672"/>
      <c r="AP33" s="729"/>
      <c r="AQ33" s="730"/>
      <c r="AR33" s="730"/>
      <c r="AS33" s="730"/>
      <c r="AT33" s="733"/>
      <c r="AU33" s="218"/>
      <c r="AV33" s="218"/>
      <c r="AW33" s="218"/>
      <c r="AX33" s="709" t="s">
        <v>322</v>
      </c>
      <c r="AY33" s="710"/>
      <c r="AZ33" s="710"/>
      <c r="BA33" s="710"/>
      <c r="BB33" s="710"/>
      <c r="BC33" s="710"/>
      <c r="BD33" s="710"/>
      <c r="BE33" s="710"/>
      <c r="BF33" s="711"/>
      <c r="BG33" s="735">
        <v>99</v>
      </c>
      <c r="BH33" s="736"/>
      <c r="BI33" s="736"/>
      <c r="BJ33" s="736"/>
      <c r="BK33" s="736"/>
      <c r="BL33" s="736"/>
      <c r="BM33" s="737">
        <v>94</v>
      </c>
      <c r="BN33" s="736"/>
      <c r="BO33" s="736"/>
      <c r="BP33" s="736"/>
      <c r="BQ33" s="738"/>
      <c r="BR33" s="735">
        <v>98.3</v>
      </c>
      <c r="BS33" s="736"/>
      <c r="BT33" s="736"/>
      <c r="BU33" s="736"/>
      <c r="BV33" s="736"/>
      <c r="BW33" s="736"/>
      <c r="BX33" s="737">
        <v>93.3</v>
      </c>
      <c r="BY33" s="736"/>
      <c r="BZ33" s="736"/>
      <c r="CA33" s="736"/>
      <c r="CB33" s="738"/>
      <c r="CD33" s="680" t="s">
        <v>323</v>
      </c>
      <c r="CE33" s="681"/>
      <c r="CF33" s="681"/>
      <c r="CG33" s="681"/>
      <c r="CH33" s="681"/>
      <c r="CI33" s="681"/>
      <c r="CJ33" s="681"/>
      <c r="CK33" s="681"/>
      <c r="CL33" s="681"/>
      <c r="CM33" s="681"/>
      <c r="CN33" s="681"/>
      <c r="CO33" s="681"/>
      <c r="CP33" s="681"/>
      <c r="CQ33" s="682"/>
      <c r="CR33" s="665">
        <v>11199093</v>
      </c>
      <c r="CS33" s="690"/>
      <c r="CT33" s="690"/>
      <c r="CU33" s="690"/>
      <c r="CV33" s="690"/>
      <c r="CW33" s="690"/>
      <c r="CX33" s="690"/>
      <c r="CY33" s="691"/>
      <c r="CZ33" s="670">
        <v>42</v>
      </c>
      <c r="DA33" s="705"/>
      <c r="DB33" s="705"/>
      <c r="DC33" s="707"/>
      <c r="DD33" s="674">
        <v>9124732</v>
      </c>
      <c r="DE33" s="690"/>
      <c r="DF33" s="690"/>
      <c r="DG33" s="690"/>
      <c r="DH33" s="690"/>
      <c r="DI33" s="690"/>
      <c r="DJ33" s="690"/>
      <c r="DK33" s="691"/>
      <c r="DL33" s="674">
        <v>6350751</v>
      </c>
      <c r="DM33" s="690"/>
      <c r="DN33" s="690"/>
      <c r="DO33" s="690"/>
      <c r="DP33" s="690"/>
      <c r="DQ33" s="690"/>
      <c r="DR33" s="690"/>
      <c r="DS33" s="690"/>
      <c r="DT33" s="690"/>
      <c r="DU33" s="690"/>
      <c r="DV33" s="691"/>
      <c r="DW33" s="670">
        <v>43.8</v>
      </c>
      <c r="DX33" s="705"/>
      <c r="DY33" s="705"/>
      <c r="DZ33" s="705"/>
      <c r="EA33" s="705"/>
      <c r="EB33" s="705"/>
      <c r="EC33" s="706"/>
    </row>
    <row r="34" spans="2:133" ht="11.25" customHeight="1" x14ac:dyDescent="0.15">
      <c r="B34" s="662" t="s">
        <v>324</v>
      </c>
      <c r="C34" s="663"/>
      <c r="D34" s="663"/>
      <c r="E34" s="663"/>
      <c r="F34" s="663"/>
      <c r="G34" s="663"/>
      <c r="H34" s="663"/>
      <c r="I34" s="663"/>
      <c r="J34" s="663"/>
      <c r="K34" s="663"/>
      <c r="L34" s="663"/>
      <c r="M34" s="663"/>
      <c r="N34" s="663"/>
      <c r="O34" s="663"/>
      <c r="P34" s="663"/>
      <c r="Q34" s="664"/>
      <c r="R34" s="665">
        <v>2766628</v>
      </c>
      <c r="S34" s="666"/>
      <c r="T34" s="666"/>
      <c r="U34" s="666"/>
      <c r="V34" s="666"/>
      <c r="W34" s="666"/>
      <c r="X34" s="666"/>
      <c r="Y34" s="667"/>
      <c r="Z34" s="668">
        <v>10</v>
      </c>
      <c r="AA34" s="668"/>
      <c r="AB34" s="668"/>
      <c r="AC34" s="668"/>
      <c r="AD34" s="669" t="s">
        <v>138</v>
      </c>
      <c r="AE34" s="669"/>
      <c r="AF34" s="669"/>
      <c r="AG34" s="669"/>
      <c r="AH34" s="669"/>
      <c r="AI34" s="669"/>
      <c r="AJ34" s="669"/>
      <c r="AK34" s="669"/>
      <c r="AL34" s="670" t="s">
        <v>139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3053015</v>
      </c>
      <c r="CS34" s="666"/>
      <c r="CT34" s="666"/>
      <c r="CU34" s="666"/>
      <c r="CV34" s="666"/>
      <c r="CW34" s="666"/>
      <c r="CX34" s="666"/>
      <c r="CY34" s="667"/>
      <c r="CZ34" s="670">
        <v>11.4</v>
      </c>
      <c r="DA34" s="705"/>
      <c r="DB34" s="705"/>
      <c r="DC34" s="707"/>
      <c r="DD34" s="674">
        <v>2416641</v>
      </c>
      <c r="DE34" s="666"/>
      <c r="DF34" s="666"/>
      <c r="DG34" s="666"/>
      <c r="DH34" s="666"/>
      <c r="DI34" s="666"/>
      <c r="DJ34" s="666"/>
      <c r="DK34" s="667"/>
      <c r="DL34" s="674">
        <v>2232572</v>
      </c>
      <c r="DM34" s="666"/>
      <c r="DN34" s="666"/>
      <c r="DO34" s="666"/>
      <c r="DP34" s="666"/>
      <c r="DQ34" s="666"/>
      <c r="DR34" s="666"/>
      <c r="DS34" s="666"/>
      <c r="DT34" s="666"/>
      <c r="DU34" s="666"/>
      <c r="DV34" s="667"/>
      <c r="DW34" s="670">
        <v>15.4</v>
      </c>
      <c r="DX34" s="705"/>
      <c r="DY34" s="705"/>
      <c r="DZ34" s="705"/>
      <c r="EA34" s="705"/>
      <c r="EB34" s="705"/>
      <c r="EC34" s="706"/>
    </row>
    <row r="35" spans="2:133" ht="11.25" customHeight="1" x14ac:dyDescent="0.15">
      <c r="B35" s="662" t="s">
        <v>326</v>
      </c>
      <c r="C35" s="663"/>
      <c r="D35" s="663"/>
      <c r="E35" s="663"/>
      <c r="F35" s="663"/>
      <c r="G35" s="663"/>
      <c r="H35" s="663"/>
      <c r="I35" s="663"/>
      <c r="J35" s="663"/>
      <c r="K35" s="663"/>
      <c r="L35" s="663"/>
      <c r="M35" s="663"/>
      <c r="N35" s="663"/>
      <c r="O35" s="663"/>
      <c r="P35" s="663"/>
      <c r="Q35" s="664"/>
      <c r="R35" s="665">
        <v>84793</v>
      </c>
      <c r="S35" s="666"/>
      <c r="T35" s="666"/>
      <c r="U35" s="666"/>
      <c r="V35" s="666"/>
      <c r="W35" s="666"/>
      <c r="X35" s="666"/>
      <c r="Y35" s="667"/>
      <c r="Z35" s="668">
        <v>0.3</v>
      </c>
      <c r="AA35" s="668"/>
      <c r="AB35" s="668"/>
      <c r="AC35" s="668"/>
      <c r="AD35" s="669">
        <v>2384</v>
      </c>
      <c r="AE35" s="669"/>
      <c r="AF35" s="669"/>
      <c r="AG35" s="669"/>
      <c r="AH35" s="669"/>
      <c r="AI35" s="669"/>
      <c r="AJ35" s="669"/>
      <c r="AK35" s="669"/>
      <c r="AL35" s="670">
        <v>0</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921376</v>
      </c>
      <c r="CS35" s="690"/>
      <c r="CT35" s="690"/>
      <c r="CU35" s="690"/>
      <c r="CV35" s="690"/>
      <c r="CW35" s="690"/>
      <c r="CX35" s="690"/>
      <c r="CY35" s="691"/>
      <c r="CZ35" s="670">
        <v>3.5</v>
      </c>
      <c r="DA35" s="705"/>
      <c r="DB35" s="705"/>
      <c r="DC35" s="707"/>
      <c r="DD35" s="674">
        <v>752530</v>
      </c>
      <c r="DE35" s="690"/>
      <c r="DF35" s="690"/>
      <c r="DG35" s="690"/>
      <c r="DH35" s="690"/>
      <c r="DI35" s="690"/>
      <c r="DJ35" s="690"/>
      <c r="DK35" s="691"/>
      <c r="DL35" s="674">
        <v>752530</v>
      </c>
      <c r="DM35" s="690"/>
      <c r="DN35" s="690"/>
      <c r="DO35" s="690"/>
      <c r="DP35" s="690"/>
      <c r="DQ35" s="690"/>
      <c r="DR35" s="690"/>
      <c r="DS35" s="690"/>
      <c r="DT35" s="690"/>
      <c r="DU35" s="690"/>
      <c r="DV35" s="691"/>
      <c r="DW35" s="670">
        <v>5.2</v>
      </c>
      <c r="DX35" s="705"/>
      <c r="DY35" s="705"/>
      <c r="DZ35" s="705"/>
      <c r="EA35" s="705"/>
      <c r="EB35" s="705"/>
      <c r="EC35" s="706"/>
    </row>
    <row r="36" spans="2:133" ht="11.25" customHeight="1" x14ac:dyDescent="0.15">
      <c r="B36" s="662" t="s">
        <v>330</v>
      </c>
      <c r="C36" s="663"/>
      <c r="D36" s="663"/>
      <c r="E36" s="663"/>
      <c r="F36" s="663"/>
      <c r="G36" s="663"/>
      <c r="H36" s="663"/>
      <c r="I36" s="663"/>
      <c r="J36" s="663"/>
      <c r="K36" s="663"/>
      <c r="L36" s="663"/>
      <c r="M36" s="663"/>
      <c r="N36" s="663"/>
      <c r="O36" s="663"/>
      <c r="P36" s="663"/>
      <c r="Q36" s="664"/>
      <c r="R36" s="665">
        <v>1445799</v>
      </c>
      <c r="S36" s="666"/>
      <c r="T36" s="666"/>
      <c r="U36" s="666"/>
      <c r="V36" s="666"/>
      <c r="W36" s="666"/>
      <c r="X36" s="666"/>
      <c r="Y36" s="667"/>
      <c r="Z36" s="668">
        <v>5.2</v>
      </c>
      <c r="AA36" s="668"/>
      <c r="AB36" s="668"/>
      <c r="AC36" s="668"/>
      <c r="AD36" s="669" t="s">
        <v>139</v>
      </c>
      <c r="AE36" s="669"/>
      <c r="AF36" s="669"/>
      <c r="AG36" s="669"/>
      <c r="AH36" s="669"/>
      <c r="AI36" s="669"/>
      <c r="AJ36" s="669"/>
      <c r="AK36" s="669"/>
      <c r="AL36" s="670" t="s">
        <v>138</v>
      </c>
      <c r="AM36" s="671"/>
      <c r="AN36" s="671"/>
      <c r="AO36" s="672"/>
      <c r="AP36" s="221"/>
      <c r="AQ36" s="739" t="s">
        <v>331</v>
      </c>
      <c r="AR36" s="740"/>
      <c r="AS36" s="740"/>
      <c r="AT36" s="740"/>
      <c r="AU36" s="740"/>
      <c r="AV36" s="740"/>
      <c r="AW36" s="740"/>
      <c r="AX36" s="740"/>
      <c r="AY36" s="741"/>
      <c r="AZ36" s="654">
        <v>3675483</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53998</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3241174</v>
      </c>
      <c r="CS36" s="666"/>
      <c r="CT36" s="666"/>
      <c r="CU36" s="666"/>
      <c r="CV36" s="666"/>
      <c r="CW36" s="666"/>
      <c r="CX36" s="666"/>
      <c r="CY36" s="667"/>
      <c r="CZ36" s="670">
        <v>12.1</v>
      </c>
      <c r="DA36" s="705"/>
      <c r="DB36" s="705"/>
      <c r="DC36" s="707"/>
      <c r="DD36" s="674">
        <v>2490752</v>
      </c>
      <c r="DE36" s="666"/>
      <c r="DF36" s="666"/>
      <c r="DG36" s="666"/>
      <c r="DH36" s="666"/>
      <c r="DI36" s="666"/>
      <c r="DJ36" s="666"/>
      <c r="DK36" s="667"/>
      <c r="DL36" s="674">
        <v>1817851</v>
      </c>
      <c r="DM36" s="666"/>
      <c r="DN36" s="666"/>
      <c r="DO36" s="666"/>
      <c r="DP36" s="666"/>
      <c r="DQ36" s="666"/>
      <c r="DR36" s="666"/>
      <c r="DS36" s="666"/>
      <c r="DT36" s="666"/>
      <c r="DU36" s="666"/>
      <c r="DV36" s="667"/>
      <c r="DW36" s="670">
        <v>12.5</v>
      </c>
      <c r="DX36" s="705"/>
      <c r="DY36" s="705"/>
      <c r="DZ36" s="705"/>
      <c r="EA36" s="705"/>
      <c r="EB36" s="705"/>
      <c r="EC36" s="706"/>
    </row>
    <row r="37" spans="2:133" ht="11.25" customHeight="1" x14ac:dyDescent="0.15">
      <c r="B37" s="662" t="s">
        <v>334</v>
      </c>
      <c r="C37" s="663"/>
      <c r="D37" s="663"/>
      <c r="E37" s="663"/>
      <c r="F37" s="663"/>
      <c r="G37" s="663"/>
      <c r="H37" s="663"/>
      <c r="I37" s="663"/>
      <c r="J37" s="663"/>
      <c r="K37" s="663"/>
      <c r="L37" s="663"/>
      <c r="M37" s="663"/>
      <c r="N37" s="663"/>
      <c r="O37" s="663"/>
      <c r="P37" s="663"/>
      <c r="Q37" s="664"/>
      <c r="R37" s="665">
        <v>220865</v>
      </c>
      <c r="S37" s="666"/>
      <c r="T37" s="666"/>
      <c r="U37" s="666"/>
      <c r="V37" s="666"/>
      <c r="W37" s="666"/>
      <c r="X37" s="666"/>
      <c r="Y37" s="667"/>
      <c r="Z37" s="668">
        <v>0.8</v>
      </c>
      <c r="AA37" s="668"/>
      <c r="AB37" s="668"/>
      <c r="AC37" s="668"/>
      <c r="AD37" s="669" t="s">
        <v>139</v>
      </c>
      <c r="AE37" s="669"/>
      <c r="AF37" s="669"/>
      <c r="AG37" s="669"/>
      <c r="AH37" s="669"/>
      <c r="AI37" s="669"/>
      <c r="AJ37" s="669"/>
      <c r="AK37" s="669"/>
      <c r="AL37" s="670" t="s">
        <v>139</v>
      </c>
      <c r="AM37" s="671"/>
      <c r="AN37" s="671"/>
      <c r="AO37" s="672"/>
      <c r="AQ37" s="743" t="s">
        <v>335</v>
      </c>
      <c r="AR37" s="744"/>
      <c r="AS37" s="744"/>
      <c r="AT37" s="744"/>
      <c r="AU37" s="744"/>
      <c r="AV37" s="744"/>
      <c r="AW37" s="744"/>
      <c r="AX37" s="744"/>
      <c r="AY37" s="745"/>
      <c r="AZ37" s="665">
        <v>818382</v>
      </c>
      <c r="BA37" s="666"/>
      <c r="BB37" s="666"/>
      <c r="BC37" s="666"/>
      <c r="BD37" s="690"/>
      <c r="BE37" s="690"/>
      <c r="BF37" s="723"/>
      <c r="BG37" s="680" t="s">
        <v>336</v>
      </c>
      <c r="BH37" s="681"/>
      <c r="BI37" s="681"/>
      <c r="BJ37" s="681"/>
      <c r="BK37" s="681"/>
      <c r="BL37" s="681"/>
      <c r="BM37" s="681"/>
      <c r="BN37" s="681"/>
      <c r="BO37" s="681"/>
      <c r="BP37" s="681"/>
      <c r="BQ37" s="681"/>
      <c r="BR37" s="681"/>
      <c r="BS37" s="681"/>
      <c r="BT37" s="681"/>
      <c r="BU37" s="682"/>
      <c r="BV37" s="665">
        <v>-6589</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87009</v>
      </c>
      <c r="CS37" s="690"/>
      <c r="CT37" s="690"/>
      <c r="CU37" s="690"/>
      <c r="CV37" s="690"/>
      <c r="CW37" s="690"/>
      <c r="CX37" s="690"/>
      <c r="CY37" s="691"/>
      <c r="CZ37" s="670">
        <v>0.3</v>
      </c>
      <c r="DA37" s="705"/>
      <c r="DB37" s="705"/>
      <c r="DC37" s="707"/>
      <c r="DD37" s="674">
        <v>87009</v>
      </c>
      <c r="DE37" s="690"/>
      <c r="DF37" s="690"/>
      <c r="DG37" s="690"/>
      <c r="DH37" s="690"/>
      <c r="DI37" s="690"/>
      <c r="DJ37" s="690"/>
      <c r="DK37" s="691"/>
      <c r="DL37" s="674">
        <v>87009</v>
      </c>
      <c r="DM37" s="690"/>
      <c r="DN37" s="690"/>
      <c r="DO37" s="690"/>
      <c r="DP37" s="690"/>
      <c r="DQ37" s="690"/>
      <c r="DR37" s="690"/>
      <c r="DS37" s="690"/>
      <c r="DT37" s="690"/>
      <c r="DU37" s="690"/>
      <c r="DV37" s="691"/>
      <c r="DW37" s="670">
        <v>0.6</v>
      </c>
      <c r="DX37" s="705"/>
      <c r="DY37" s="705"/>
      <c r="DZ37" s="705"/>
      <c r="EA37" s="705"/>
      <c r="EB37" s="705"/>
      <c r="EC37" s="706"/>
    </row>
    <row r="38" spans="2:133" ht="11.25" customHeight="1" x14ac:dyDescent="0.15">
      <c r="B38" s="662" t="s">
        <v>338</v>
      </c>
      <c r="C38" s="663"/>
      <c r="D38" s="663"/>
      <c r="E38" s="663"/>
      <c r="F38" s="663"/>
      <c r="G38" s="663"/>
      <c r="H38" s="663"/>
      <c r="I38" s="663"/>
      <c r="J38" s="663"/>
      <c r="K38" s="663"/>
      <c r="L38" s="663"/>
      <c r="M38" s="663"/>
      <c r="N38" s="663"/>
      <c r="O38" s="663"/>
      <c r="P38" s="663"/>
      <c r="Q38" s="664"/>
      <c r="R38" s="665">
        <v>775600</v>
      </c>
      <c r="S38" s="666"/>
      <c r="T38" s="666"/>
      <c r="U38" s="666"/>
      <c r="V38" s="666"/>
      <c r="W38" s="666"/>
      <c r="X38" s="666"/>
      <c r="Y38" s="667"/>
      <c r="Z38" s="668">
        <v>2.8</v>
      </c>
      <c r="AA38" s="668"/>
      <c r="AB38" s="668"/>
      <c r="AC38" s="668"/>
      <c r="AD38" s="669" t="s">
        <v>139</v>
      </c>
      <c r="AE38" s="669"/>
      <c r="AF38" s="669"/>
      <c r="AG38" s="669"/>
      <c r="AH38" s="669"/>
      <c r="AI38" s="669"/>
      <c r="AJ38" s="669"/>
      <c r="AK38" s="669"/>
      <c r="AL38" s="670" t="s">
        <v>138</v>
      </c>
      <c r="AM38" s="671"/>
      <c r="AN38" s="671"/>
      <c r="AO38" s="672"/>
      <c r="AQ38" s="743" t="s">
        <v>339</v>
      </c>
      <c r="AR38" s="744"/>
      <c r="AS38" s="744"/>
      <c r="AT38" s="744"/>
      <c r="AU38" s="744"/>
      <c r="AV38" s="744"/>
      <c r="AW38" s="744"/>
      <c r="AX38" s="744"/>
      <c r="AY38" s="745"/>
      <c r="AZ38" s="665">
        <v>728893</v>
      </c>
      <c r="BA38" s="666"/>
      <c r="BB38" s="666"/>
      <c r="BC38" s="666"/>
      <c r="BD38" s="690"/>
      <c r="BE38" s="690"/>
      <c r="BF38" s="723"/>
      <c r="BG38" s="680" t="s">
        <v>340</v>
      </c>
      <c r="BH38" s="681"/>
      <c r="BI38" s="681"/>
      <c r="BJ38" s="681"/>
      <c r="BK38" s="681"/>
      <c r="BL38" s="681"/>
      <c r="BM38" s="681"/>
      <c r="BN38" s="681"/>
      <c r="BO38" s="681"/>
      <c r="BP38" s="681"/>
      <c r="BQ38" s="681"/>
      <c r="BR38" s="681"/>
      <c r="BS38" s="681"/>
      <c r="BT38" s="681"/>
      <c r="BU38" s="682"/>
      <c r="BV38" s="665">
        <v>4476</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1847254</v>
      </c>
      <c r="CS38" s="666"/>
      <c r="CT38" s="666"/>
      <c r="CU38" s="666"/>
      <c r="CV38" s="666"/>
      <c r="CW38" s="666"/>
      <c r="CX38" s="666"/>
      <c r="CY38" s="667"/>
      <c r="CZ38" s="670">
        <v>6.9</v>
      </c>
      <c r="DA38" s="705"/>
      <c r="DB38" s="705"/>
      <c r="DC38" s="707"/>
      <c r="DD38" s="674">
        <v>1514926</v>
      </c>
      <c r="DE38" s="666"/>
      <c r="DF38" s="666"/>
      <c r="DG38" s="666"/>
      <c r="DH38" s="666"/>
      <c r="DI38" s="666"/>
      <c r="DJ38" s="666"/>
      <c r="DK38" s="667"/>
      <c r="DL38" s="674">
        <v>1436124</v>
      </c>
      <c r="DM38" s="666"/>
      <c r="DN38" s="666"/>
      <c r="DO38" s="666"/>
      <c r="DP38" s="666"/>
      <c r="DQ38" s="666"/>
      <c r="DR38" s="666"/>
      <c r="DS38" s="666"/>
      <c r="DT38" s="666"/>
      <c r="DU38" s="666"/>
      <c r="DV38" s="667"/>
      <c r="DW38" s="670">
        <v>9.9</v>
      </c>
      <c r="DX38" s="705"/>
      <c r="DY38" s="705"/>
      <c r="DZ38" s="705"/>
      <c r="EA38" s="705"/>
      <c r="EB38" s="705"/>
      <c r="EC38" s="706"/>
    </row>
    <row r="39" spans="2:133" ht="11.25" customHeight="1" x14ac:dyDescent="0.15">
      <c r="B39" s="662" t="s">
        <v>342</v>
      </c>
      <c r="C39" s="663"/>
      <c r="D39" s="663"/>
      <c r="E39" s="663"/>
      <c r="F39" s="663"/>
      <c r="G39" s="663"/>
      <c r="H39" s="663"/>
      <c r="I39" s="663"/>
      <c r="J39" s="663"/>
      <c r="K39" s="663"/>
      <c r="L39" s="663"/>
      <c r="M39" s="663"/>
      <c r="N39" s="663"/>
      <c r="O39" s="663"/>
      <c r="P39" s="663"/>
      <c r="Q39" s="664"/>
      <c r="R39" s="665">
        <v>942249</v>
      </c>
      <c r="S39" s="666"/>
      <c r="T39" s="666"/>
      <c r="U39" s="666"/>
      <c r="V39" s="666"/>
      <c r="W39" s="666"/>
      <c r="X39" s="666"/>
      <c r="Y39" s="667"/>
      <c r="Z39" s="668">
        <v>3.4</v>
      </c>
      <c r="AA39" s="668"/>
      <c r="AB39" s="668"/>
      <c r="AC39" s="668"/>
      <c r="AD39" s="669">
        <v>216332</v>
      </c>
      <c r="AE39" s="669"/>
      <c r="AF39" s="669"/>
      <c r="AG39" s="669"/>
      <c r="AH39" s="669"/>
      <c r="AI39" s="669"/>
      <c r="AJ39" s="669"/>
      <c r="AK39" s="669"/>
      <c r="AL39" s="670">
        <v>1.5</v>
      </c>
      <c r="AM39" s="671"/>
      <c r="AN39" s="671"/>
      <c r="AO39" s="672"/>
      <c r="AQ39" s="743" t="s">
        <v>343</v>
      </c>
      <c r="AR39" s="744"/>
      <c r="AS39" s="744"/>
      <c r="AT39" s="744"/>
      <c r="AU39" s="744"/>
      <c r="AV39" s="744"/>
      <c r="AW39" s="744"/>
      <c r="AX39" s="744"/>
      <c r="AY39" s="745"/>
      <c r="AZ39" s="665">
        <v>280954</v>
      </c>
      <c r="BA39" s="666"/>
      <c r="BB39" s="666"/>
      <c r="BC39" s="666"/>
      <c r="BD39" s="690"/>
      <c r="BE39" s="690"/>
      <c r="BF39" s="723"/>
      <c r="BG39" s="680" t="s">
        <v>344</v>
      </c>
      <c r="BH39" s="681"/>
      <c r="BI39" s="681"/>
      <c r="BJ39" s="681"/>
      <c r="BK39" s="681"/>
      <c r="BL39" s="681"/>
      <c r="BM39" s="681"/>
      <c r="BN39" s="681"/>
      <c r="BO39" s="681"/>
      <c r="BP39" s="681"/>
      <c r="BQ39" s="681"/>
      <c r="BR39" s="681"/>
      <c r="BS39" s="681"/>
      <c r="BT39" s="681"/>
      <c r="BU39" s="682"/>
      <c r="BV39" s="665">
        <v>6378</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1524091</v>
      </c>
      <c r="CS39" s="690"/>
      <c r="CT39" s="690"/>
      <c r="CU39" s="690"/>
      <c r="CV39" s="690"/>
      <c r="CW39" s="690"/>
      <c r="CX39" s="690"/>
      <c r="CY39" s="691"/>
      <c r="CZ39" s="670">
        <v>5.7</v>
      </c>
      <c r="DA39" s="705"/>
      <c r="DB39" s="705"/>
      <c r="DC39" s="707"/>
      <c r="DD39" s="674">
        <v>1507700</v>
      </c>
      <c r="DE39" s="690"/>
      <c r="DF39" s="690"/>
      <c r="DG39" s="690"/>
      <c r="DH39" s="690"/>
      <c r="DI39" s="690"/>
      <c r="DJ39" s="690"/>
      <c r="DK39" s="691"/>
      <c r="DL39" s="674" t="s">
        <v>139</v>
      </c>
      <c r="DM39" s="690"/>
      <c r="DN39" s="690"/>
      <c r="DO39" s="690"/>
      <c r="DP39" s="690"/>
      <c r="DQ39" s="690"/>
      <c r="DR39" s="690"/>
      <c r="DS39" s="690"/>
      <c r="DT39" s="690"/>
      <c r="DU39" s="690"/>
      <c r="DV39" s="691"/>
      <c r="DW39" s="670" t="s">
        <v>138</v>
      </c>
      <c r="DX39" s="705"/>
      <c r="DY39" s="705"/>
      <c r="DZ39" s="705"/>
      <c r="EA39" s="705"/>
      <c r="EB39" s="705"/>
      <c r="EC39" s="706"/>
    </row>
    <row r="40" spans="2:133" ht="11.25" customHeight="1" x14ac:dyDescent="0.15">
      <c r="B40" s="662" t="s">
        <v>346</v>
      </c>
      <c r="C40" s="663"/>
      <c r="D40" s="663"/>
      <c r="E40" s="663"/>
      <c r="F40" s="663"/>
      <c r="G40" s="663"/>
      <c r="H40" s="663"/>
      <c r="I40" s="663"/>
      <c r="J40" s="663"/>
      <c r="K40" s="663"/>
      <c r="L40" s="663"/>
      <c r="M40" s="663"/>
      <c r="N40" s="663"/>
      <c r="O40" s="663"/>
      <c r="P40" s="663"/>
      <c r="Q40" s="664"/>
      <c r="R40" s="665">
        <v>2364900</v>
      </c>
      <c r="S40" s="666"/>
      <c r="T40" s="666"/>
      <c r="U40" s="666"/>
      <c r="V40" s="666"/>
      <c r="W40" s="666"/>
      <c r="X40" s="666"/>
      <c r="Y40" s="667"/>
      <c r="Z40" s="668">
        <v>8.6</v>
      </c>
      <c r="AA40" s="668"/>
      <c r="AB40" s="668"/>
      <c r="AC40" s="668"/>
      <c r="AD40" s="669" t="s">
        <v>139</v>
      </c>
      <c r="AE40" s="669"/>
      <c r="AF40" s="669"/>
      <c r="AG40" s="669"/>
      <c r="AH40" s="669"/>
      <c r="AI40" s="669"/>
      <c r="AJ40" s="669"/>
      <c r="AK40" s="669"/>
      <c r="AL40" s="670" t="s">
        <v>139</v>
      </c>
      <c r="AM40" s="671"/>
      <c r="AN40" s="671"/>
      <c r="AO40" s="672"/>
      <c r="AQ40" s="743" t="s">
        <v>347</v>
      </c>
      <c r="AR40" s="744"/>
      <c r="AS40" s="744"/>
      <c r="AT40" s="744"/>
      <c r="AU40" s="744"/>
      <c r="AV40" s="744"/>
      <c r="AW40" s="744"/>
      <c r="AX40" s="744"/>
      <c r="AY40" s="745"/>
      <c r="AZ40" s="665">
        <v>10547</v>
      </c>
      <c r="BA40" s="666"/>
      <c r="BB40" s="666"/>
      <c r="BC40" s="666"/>
      <c r="BD40" s="690"/>
      <c r="BE40" s="690"/>
      <c r="BF40" s="723"/>
      <c r="BG40" s="746" t="s">
        <v>348</v>
      </c>
      <c r="BH40" s="747"/>
      <c r="BI40" s="747"/>
      <c r="BJ40" s="747"/>
      <c r="BK40" s="747"/>
      <c r="BL40" s="222"/>
      <c r="BM40" s="681" t="s">
        <v>349</v>
      </c>
      <c r="BN40" s="681"/>
      <c r="BO40" s="681"/>
      <c r="BP40" s="681"/>
      <c r="BQ40" s="681"/>
      <c r="BR40" s="681"/>
      <c r="BS40" s="681"/>
      <c r="BT40" s="681"/>
      <c r="BU40" s="682"/>
      <c r="BV40" s="665">
        <v>84</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612183</v>
      </c>
      <c r="CS40" s="666"/>
      <c r="CT40" s="666"/>
      <c r="CU40" s="666"/>
      <c r="CV40" s="666"/>
      <c r="CW40" s="666"/>
      <c r="CX40" s="666"/>
      <c r="CY40" s="667"/>
      <c r="CZ40" s="670">
        <v>2.2999999999999998</v>
      </c>
      <c r="DA40" s="705"/>
      <c r="DB40" s="705"/>
      <c r="DC40" s="707"/>
      <c r="DD40" s="674">
        <v>442183</v>
      </c>
      <c r="DE40" s="666"/>
      <c r="DF40" s="666"/>
      <c r="DG40" s="666"/>
      <c r="DH40" s="666"/>
      <c r="DI40" s="666"/>
      <c r="DJ40" s="666"/>
      <c r="DK40" s="667"/>
      <c r="DL40" s="674">
        <v>111674</v>
      </c>
      <c r="DM40" s="666"/>
      <c r="DN40" s="666"/>
      <c r="DO40" s="666"/>
      <c r="DP40" s="666"/>
      <c r="DQ40" s="666"/>
      <c r="DR40" s="666"/>
      <c r="DS40" s="666"/>
      <c r="DT40" s="666"/>
      <c r="DU40" s="666"/>
      <c r="DV40" s="667"/>
      <c r="DW40" s="670">
        <v>0.8</v>
      </c>
      <c r="DX40" s="705"/>
      <c r="DY40" s="705"/>
      <c r="DZ40" s="705"/>
      <c r="EA40" s="705"/>
      <c r="EB40" s="705"/>
      <c r="EC40" s="706"/>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139</v>
      </c>
      <c r="S41" s="666"/>
      <c r="T41" s="666"/>
      <c r="U41" s="666"/>
      <c r="V41" s="666"/>
      <c r="W41" s="666"/>
      <c r="X41" s="666"/>
      <c r="Y41" s="667"/>
      <c r="Z41" s="668" t="s">
        <v>139</v>
      </c>
      <c r="AA41" s="668"/>
      <c r="AB41" s="668"/>
      <c r="AC41" s="668"/>
      <c r="AD41" s="669" t="s">
        <v>259</v>
      </c>
      <c r="AE41" s="669"/>
      <c r="AF41" s="669"/>
      <c r="AG41" s="669"/>
      <c r="AH41" s="669"/>
      <c r="AI41" s="669"/>
      <c r="AJ41" s="669"/>
      <c r="AK41" s="669"/>
      <c r="AL41" s="670" t="s">
        <v>138</v>
      </c>
      <c r="AM41" s="671"/>
      <c r="AN41" s="671"/>
      <c r="AO41" s="672"/>
      <c r="AQ41" s="743" t="s">
        <v>352</v>
      </c>
      <c r="AR41" s="744"/>
      <c r="AS41" s="744"/>
      <c r="AT41" s="744"/>
      <c r="AU41" s="744"/>
      <c r="AV41" s="744"/>
      <c r="AW41" s="744"/>
      <c r="AX41" s="744"/>
      <c r="AY41" s="745"/>
      <c r="AZ41" s="665">
        <v>340711</v>
      </c>
      <c r="BA41" s="666"/>
      <c r="BB41" s="666"/>
      <c r="BC41" s="666"/>
      <c r="BD41" s="690"/>
      <c r="BE41" s="690"/>
      <c r="BF41" s="723"/>
      <c r="BG41" s="746"/>
      <c r="BH41" s="747"/>
      <c r="BI41" s="747"/>
      <c r="BJ41" s="747"/>
      <c r="BK41" s="747"/>
      <c r="BL41" s="222"/>
      <c r="BM41" s="681" t="s">
        <v>353</v>
      </c>
      <c r="BN41" s="681"/>
      <c r="BO41" s="681"/>
      <c r="BP41" s="681"/>
      <c r="BQ41" s="681"/>
      <c r="BR41" s="681"/>
      <c r="BS41" s="681"/>
      <c r="BT41" s="681"/>
      <c r="BU41" s="682"/>
      <c r="BV41" s="665" t="s">
        <v>138</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230</v>
      </c>
      <c r="CS41" s="690"/>
      <c r="CT41" s="690"/>
      <c r="CU41" s="690"/>
      <c r="CV41" s="690"/>
      <c r="CW41" s="690"/>
      <c r="CX41" s="690"/>
      <c r="CY41" s="691"/>
      <c r="CZ41" s="670" t="s">
        <v>139</v>
      </c>
      <c r="DA41" s="705"/>
      <c r="DB41" s="705"/>
      <c r="DC41" s="707"/>
      <c r="DD41" s="674" t="s">
        <v>139</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139</v>
      </c>
      <c r="S42" s="666"/>
      <c r="T42" s="666"/>
      <c r="U42" s="666"/>
      <c r="V42" s="666"/>
      <c r="W42" s="666"/>
      <c r="X42" s="666"/>
      <c r="Y42" s="667"/>
      <c r="Z42" s="668" t="s">
        <v>138</v>
      </c>
      <c r="AA42" s="668"/>
      <c r="AB42" s="668"/>
      <c r="AC42" s="668"/>
      <c r="AD42" s="669" t="s">
        <v>139</v>
      </c>
      <c r="AE42" s="669"/>
      <c r="AF42" s="669"/>
      <c r="AG42" s="669"/>
      <c r="AH42" s="669"/>
      <c r="AI42" s="669"/>
      <c r="AJ42" s="669"/>
      <c r="AK42" s="669"/>
      <c r="AL42" s="670" t="s">
        <v>138</v>
      </c>
      <c r="AM42" s="671"/>
      <c r="AN42" s="671"/>
      <c r="AO42" s="672"/>
      <c r="AQ42" s="750" t="s">
        <v>356</v>
      </c>
      <c r="AR42" s="751"/>
      <c r="AS42" s="751"/>
      <c r="AT42" s="751"/>
      <c r="AU42" s="751"/>
      <c r="AV42" s="751"/>
      <c r="AW42" s="751"/>
      <c r="AX42" s="751"/>
      <c r="AY42" s="752"/>
      <c r="AZ42" s="759">
        <v>1495996</v>
      </c>
      <c r="BA42" s="760"/>
      <c r="BB42" s="760"/>
      <c r="BC42" s="760"/>
      <c r="BD42" s="736"/>
      <c r="BE42" s="736"/>
      <c r="BF42" s="738"/>
      <c r="BG42" s="748"/>
      <c r="BH42" s="749"/>
      <c r="BI42" s="749"/>
      <c r="BJ42" s="749"/>
      <c r="BK42" s="749"/>
      <c r="BL42" s="223"/>
      <c r="BM42" s="693" t="s">
        <v>357</v>
      </c>
      <c r="BN42" s="693"/>
      <c r="BO42" s="693"/>
      <c r="BP42" s="693"/>
      <c r="BQ42" s="693"/>
      <c r="BR42" s="693"/>
      <c r="BS42" s="693"/>
      <c r="BT42" s="693"/>
      <c r="BU42" s="694"/>
      <c r="BV42" s="759">
        <v>365</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4663707</v>
      </c>
      <c r="CS42" s="690"/>
      <c r="CT42" s="690"/>
      <c r="CU42" s="690"/>
      <c r="CV42" s="690"/>
      <c r="CW42" s="690"/>
      <c r="CX42" s="690"/>
      <c r="CY42" s="691"/>
      <c r="CZ42" s="670">
        <v>17.5</v>
      </c>
      <c r="DA42" s="705"/>
      <c r="DB42" s="705"/>
      <c r="DC42" s="707"/>
      <c r="DD42" s="674">
        <v>679538</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359</v>
      </c>
      <c r="C43" s="663"/>
      <c r="D43" s="663"/>
      <c r="E43" s="663"/>
      <c r="F43" s="663"/>
      <c r="G43" s="663"/>
      <c r="H43" s="663"/>
      <c r="I43" s="663"/>
      <c r="J43" s="663"/>
      <c r="K43" s="663"/>
      <c r="L43" s="663"/>
      <c r="M43" s="663"/>
      <c r="N43" s="663"/>
      <c r="O43" s="663"/>
      <c r="P43" s="663"/>
      <c r="Q43" s="664"/>
      <c r="R43" s="665">
        <v>503200</v>
      </c>
      <c r="S43" s="666"/>
      <c r="T43" s="666"/>
      <c r="U43" s="666"/>
      <c r="V43" s="666"/>
      <c r="W43" s="666"/>
      <c r="X43" s="666"/>
      <c r="Y43" s="667"/>
      <c r="Z43" s="668">
        <v>1.8</v>
      </c>
      <c r="AA43" s="668"/>
      <c r="AB43" s="668"/>
      <c r="AC43" s="668"/>
      <c r="AD43" s="669" t="s">
        <v>230</v>
      </c>
      <c r="AE43" s="669"/>
      <c r="AF43" s="669"/>
      <c r="AG43" s="669"/>
      <c r="AH43" s="669"/>
      <c r="AI43" s="669"/>
      <c r="AJ43" s="669"/>
      <c r="AK43" s="669"/>
      <c r="AL43" s="670" t="s">
        <v>230</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v>252316</v>
      </c>
      <c r="CS43" s="690"/>
      <c r="CT43" s="690"/>
      <c r="CU43" s="690"/>
      <c r="CV43" s="690"/>
      <c r="CW43" s="690"/>
      <c r="CX43" s="690"/>
      <c r="CY43" s="691"/>
      <c r="CZ43" s="670">
        <v>0.9</v>
      </c>
      <c r="DA43" s="705"/>
      <c r="DB43" s="705"/>
      <c r="DC43" s="707"/>
      <c r="DD43" s="674">
        <v>252316</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361</v>
      </c>
      <c r="C44" s="710"/>
      <c r="D44" s="710"/>
      <c r="E44" s="710"/>
      <c r="F44" s="710"/>
      <c r="G44" s="710"/>
      <c r="H44" s="710"/>
      <c r="I44" s="710"/>
      <c r="J44" s="710"/>
      <c r="K44" s="710"/>
      <c r="L44" s="710"/>
      <c r="M44" s="710"/>
      <c r="N44" s="710"/>
      <c r="O44" s="710"/>
      <c r="P44" s="710"/>
      <c r="Q44" s="711"/>
      <c r="R44" s="759">
        <v>27539066</v>
      </c>
      <c r="S44" s="760"/>
      <c r="T44" s="760"/>
      <c r="U44" s="760"/>
      <c r="V44" s="760"/>
      <c r="W44" s="760"/>
      <c r="X44" s="760"/>
      <c r="Y44" s="761"/>
      <c r="Z44" s="762">
        <v>100</v>
      </c>
      <c r="AA44" s="762"/>
      <c r="AB44" s="762"/>
      <c r="AC44" s="762"/>
      <c r="AD44" s="763">
        <v>13986383</v>
      </c>
      <c r="AE44" s="763"/>
      <c r="AF44" s="763"/>
      <c r="AG44" s="763"/>
      <c r="AH44" s="763"/>
      <c r="AI44" s="763"/>
      <c r="AJ44" s="763"/>
      <c r="AK44" s="763"/>
      <c r="AL44" s="764">
        <v>100</v>
      </c>
      <c r="AM44" s="737"/>
      <c r="AN44" s="737"/>
      <c r="AO44" s="765"/>
      <c r="CD44" s="766" t="s">
        <v>307</v>
      </c>
      <c r="CE44" s="767"/>
      <c r="CF44" s="662" t="s">
        <v>362</v>
      </c>
      <c r="CG44" s="663"/>
      <c r="CH44" s="663"/>
      <c r="CI44" s="663"/>
      <c r="CJ44" s="663"/>
      <c r="CK44" s="663"/>
      <c r="CL44" s="663"/>
      <c r="CM44" s="663"/>
      <c r="CN44" s="663"/>
      <c r="CO44" s="663"/>
      <c r="CP44" s="663"/>
      <c r="CQ44" s="664"/>
      <c r="CR44" s="665">
        <v>4644700</v>
      </c>
      <c r="CS44" s="666"/>
      <c r="CT44" s="666"/>
      <c r="CU44" s="666"/>
      <c r="CV44" s="666"/>
      <c r="CW44" s="666"/>
      <c r="CX44" s="666"/>
      <c r="CY44" s="667"/>
      <c r="CZ44" s="670">
        <v>17.399999999999999</v>
      </c>
      <c r="DA44" s="671"/>
      <c r="DB44" s="671"/>
      <c r="DC44" s="683"/>
      <c r="DD44" s="674">
        <v>660531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2383378</v>
      </c>
      <c r="CS45" s="690"/>
      <c r="CT45" s="690"/>
      <c r="CU45" s="690"/>
      <c r="CV45" s="690"/>
      <c r="CW45" s="690"/>
      <c r="CX45" s="690"/>
      <c r="CY45" s="691"/>
      <c r="CZ45" s="670">
        <v>8.9</v>
      </c>
      <c r="DA45" s="705"/>
      <c r="DB45" s="705"/>
      <c r="DC45" s="707"/>
      <c r="DD45" s="674">
        <v>71919</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2179130</v>
      </c>
      <c r="CS46" s="666"/>
      <c r="CT46" s="666"/>
      <c r="CU46" s="666"/>
      <c r="CV46" s="666"/>
      <c r="CW46" s="666"/>
      <c r="CX46" s="666"/>
      <c r="CY46" s="667"/>
      <c r="CZ46" s="670">
        <v>8.1999999999999993</v>
      </c>
      <c r="DA46" s="671"/>
      <c r="DB46" s="671"/>
      <c r="DC46" s="683"/>
      <c r="DD46" s="674">
        <v>583641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v>19007</v>
      </c>
      <c r="CS47" s="690"/>
      <c r="CT47" s="690"/>
      <c r="CU47" s="690"/>
      <c r="CV47" s="690"/>
      <c r="CW47" s="690"/>
      <c r="CX47" s="690"/>
      <c r="CY47" s="691"/>
      <c r="CZ47" s="670">
        <v>0.1</v>
      </c>
      <c r="DA47" s="705"/>
      <c r="DB47" s="705"/>
      <c r="DC47" s="707"/>
      <c r="DD47" s="674">
        <v>19007</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139</v>
      </c>
      <c r="CS48" s="666"/>
      <c r="CT48" s="666"/>
      <c r="CU48" s="666"/>
      <c r="CV48" s="666"/>
      <c r="CW48" s="666"/>
      <c r="CX48" s="666"/>
      <c r="CY48" s="667"/>
      <c r="CZ48" s="670" t="s">
        <v>139</v>
      </c>
      <c r="DA48" s="671"/>
      <c r="DB48" s="671"/>
      <c r="DC48" s="683"/>
      <c r="DD48" s="674" t="s">
        <v>230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370</v>
      </c>
      <c r="CE49" s="710"/>
      <c r="CF49" s="710"/>
      <c r="CG49" s="710"/>
      <c r="CH49" s="710"/>
      <c r="CI49" s="710"/>
      <c r="CJ49" s="710"/>
      <c r="CK49" s="710"/>
      <c r="CL49" s="710"/>
      <c r="CM49" s="710"/>
      <c r="CN49" s="710"/>
      <c r="CO49" s="710"/>
      <c r="CP49" s="710"/>
      <c r="CQ49" s="711"/>
      <c r="CR49" s="759">
        <v>26679565</v>
      </c>
      <c r="CS49" s="736"/>
      <c r="CT49" s="736"/>
      <c r="CU49" s="736"/>
      <c r="CV49" s="736"/>
      <c r="CW49" s="736"/>
      <c r="CX49" s="736"/>
      <c r="CY49" s="773"/>
      <c r="CZ49" s="764">
        <v>100</v>
      </c>
      <c r="DA49" s="774"/>
      <c r="DB49" s="774"/>
      <c r="DC49" s="775"/>
      <c r="DD49" s="776">
        <v>17374989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43m4+9ZGsLeBFq6FW4IEWHDeKdVb1vvtqHyXJC5p8aSKcchbOArsFrfJn+CgQnSNedqJ/KXcNxg1e1z8XdapVw==" saltValue="D5bWoUjrquzUYVbrQOEzF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372</v>
      </c>
      <c r="DK2" s="787"/>
      <c r="DL2" s="787"/>
      <c r="DM2" s="787"/>
      <c r="DN2" s="787"/>
      <c r="DO2" s="788"/>
      <c r="DP2" s="231"/>
      <c r="DQ2" s="786" t="s">
        <v>373</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5"/>
      <c r="BA5" s="235"/>
      <c r="BB5" s="235"/>
      <c r="BC5" s="235"/>
      <c r="BD5" s="235"/>
      <c r="BE5" s="236"/>
      <c r="BF5" s="236"/>
      <c r="BG5" s="236"/>
      <c r="BH5" s="236"/>
      <c r="BI5" s="236"/>
      <c r="BJ5" s="236"/>
      <c r="BK5" s="236"/>
      <c r="BL5" s="236"/>
      <c r="BM5" s="236"/>
      <c r="BN5" s="236"/>
      <c r="BO5" s="236"/>
      <c r="BP5" s="236"/>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393</v>
      </c>
      <c r="C7" s="814"/>
      <c r="D7" s="814"/>
      <c r="E7" s="814"/>
      <c r="F7" s="814"/>
      <c r="G7" s="814"/>
      <c r="H7" s="814"/>
      <c r="I7" s="814"/>
      <c r="J7" s="814"/>
      <c r="K7" s="814"/>
      <c r="L7" s="814"/>
      <c r="M7" s="814"/>
      <c r="N7" s="814"/>
      <c r="O7" s="814"/>
      <c r="P7" s="815"/>
      <c r="Q7" s="816">
        <v>27346</v>
      </c>
      <c r="R7" s="817"/>
      <c r="S7" s="817"/>
      <c r="T7" s="817"/>
      <c r="U7" s="817"/>
      <c r="V7" s="817">
        <v>26487</v>
      </c>
      <c r="W7" s="817"/>
      <c r="X7" s="817"/>
      <c r="Y7" s="817"/>
      <c r="Z7" s="817"/>
      <c r="AA7" s="817">
        <v>860</v>
      </c>
      <c r="AB7" s="817"/>
      <c r="AC7" s="817"/>
      <c r="AD7" s="817"/>
      <c r="AE7" s="818"/>
      <c r="AF7" s="819">
        <v>736</v>
      </c>
      <c r="AG7" s="820"/>
      <c r="AH7" s="820"/>
      <c r="AI7" s="820"/>
      <c r="AJ7" s="821"/>
      <c r="AK7" s="822">
        <v>0</v>
      </c>
      <c r="AL7" s="823"/>
      <c r="AM7" s="823"/>
      <c r="AN7" s="823"/>
      <c r="AO7" s="823"/>
      <c r="AP7" s="823">
        <v>25504</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614</v>
      </c>
      <c r="BT7" s="811"/>
      <c r="BU7" s="811"/>
      <c r="BV7" s="811"/>
      <c r="BW7" s="811"/>
      <c r="BX7" s="811"/>
      <c r="BY7" s="811"/>
      <c r="BZ7" s="811"/>
      <c r="CA7" s="811"/>
      <c r="CB7" s="811"/>
      <c r="CC7" s="811"/>
      <c r="CD7" s="811"/>
      <c r="CE7" s="811"/>
      <c r="CF7" s="811"/>
      <c r="CG7" s="826"/>
      <c r="CH7" s="807">
        <v>3</v>
      </c>
      <c r="CI7" s="808"/>
      <c r="CJ7" s="808"/>
      <c r="CK7" s="808"/>
      <c r="CL7" s="809"/>
      <c r="CM7" s="807">
        <v>69</v>
      </c>
      <c r="CN7" s="808"/>
      <c r="CO7" s="808"/>
      <c r="CP7" s="808"/>
      <c r="CQ7" s="809"/>
      <c r="CR7" s="807">
        <v>100</v>
      </c>
      <c r="CS7" s="808"/>
      <c r="CT7" s="808"/>
      <c r="CU7" s="808"/>
      <c r="CV7" s="809"/>
      <c r="CW7" s="807">
        <v>0</v>
      </c>
      <c r="CX7" s="808"/>
      <c r="CY7" s="808"/>
      <c r="CZ7" s="808"/>
      <c r="DA7" s="809"/>
      <c r="DB7" s="807" t="s">
        <v>541</v>
      </c>
      <c r="DC7" s="808"/>
      <c r="DD7" s="808"/>
      <c r="DE7" s="808"/>
      <c r="DF7" s="809"/>
      <c r="DG7" s="807" t="s">
        <v>541</v>
      </c>
      <c r="DH7" s="808"/>
      <c r="DI7" s="808"/>
      <c r="DJ7" s="808"/>
      <c r="DK7" s="809"/>
      <c r="DL7" s="807" t="s">
        <v>541</v>
      </c>
      <c r="DM7" s="808"/>
      <c r="DN7" s="808"/>
      <c r="DO7" s="808"/>
      <c r="DP7" s="809"/>
      <c r="DQ7" s="807" t="s">
        <v>541</v>
      </c>
      <c r="DR7" s="808"/>
      <c r="DS7" s="808"/>
      <c r="DT7" s="808"/>
      <c r="DU7" s="809"/>
      <c r="DV7" s="810"/>
      <c r="DW7" s="811"/>
      <c r="DX7" s="811"/>
      <c r="DY7" s="811"/>
      <c r="DZ7" s="812"/>
      <c r="EA7" s="237"/>
    </row>
    <row r="8" spans="1:131" s="238" customFormat="1" ht="26.25" customHeight="1" x14ac:dyDescent="0.15">
      <c r="A8" s="241">
        <v>2</v>
      </c>
      <c r="B8" s="844" t="s">
        <v>394</v>
      </c>
      <c r="C8" s="845"/>
      <c r="D8" s="845"/>
      <c r="E8" s="845"/>
      <c r="F8" s="845"/>
      <c r="G8" s="845"/>
      <c r="H8" s="845"/>
      <c r="I8" s="845"/>
      <c r="J8" s="845"/>
      <c r="K8" s="845"/>
      <c r="L8" s="845"/>
      <c r="M8" s="845"/>
      <c r="N8" s="845"/>
      <c r="O8" s="845"/>
      <c r="P8" s="846"/>
      <c r="Q8" s="847">
        <v>191</v>
      </c>
      <c r="R8" s="848"/>
      <c r="S8" s="848"/>
      <c r="T8" s="848"/>
      <c r="U8" s="848"/>
      <c r="V8" s="848">
        <v>191</v>
      </c>
      <c r="W8" s="848"/>
      <c r="X8" s="848"/>
      <c r="Y8" s="848"/>
      <c r="Z8" s="848"/>
      <c r="AA8" s="848">
        <v>0</v>
      </c>
      <c r="AB8" s="848"/>
      <c r="AC8" s="848"/>
      <c r="AD8" s="848"/>
      <c r="AE8" s="849"/>
      <c r="AF8" s="850" t="s">
        <v>395</v>
      </c>
      <c r="AG8" s="851"/>
      <c r="AH8" s="851"/>
      <c r="AI8" s="851"/>
      <c r="AJ8" s="852"/>
      <c r="AK8" s="833">
        <v>0</v>
      </c>
      <c r="AL8" s="834"/>
      <c r="AM8" s="834"/>
      <c r="AN8" s="834"/>
      <c r="AO8" s="834"/>
      <c r="AP8" s="834">
        <v>516</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615</v>
      </c>
      <c r="BT8" s="838"/>
      <c r="BU8" s="838"/>
      <c r="BV8" s="838"/>
      <c r="BW8" s="838"/>
      <c r="BX8" s="838"/>
      <c r="BY8" s="838"/>
      <c r="BZ8" s="838"/>
      <c r="CA8" s="838"/>
      <c r="CB8" s="838"/>
      <c r="CC8" s="838"/>
      <c r="CD8" s="838"/>
      <c r="CE8" s="838"/>
      <c r="CF8" s="838"/>
      <c r="CG8" s="839"/>
      <c r="CH8" s="840">
        <v>29</v>
      </c>
      <c r="CI8" s="841"/>
      <c r="CJ8" s="841"/>
      <c r="CK8" s="841"/>
      <c r="CL8" s="842"/>
      <c r="CM8" s="840">
        <v>-73</v>
      </c>
      <c r="CN8" s="841"/>
      <c r="CO8" s="841"/>
      <c r="CP8" s="841"/>
      <c r="CQ8" s="842"/>
      <c r="CR8" s="840">
        <v>80</v>
      </c>
      <c r="CS8" s="841"/>
      <c r="CT8" s="841"/>
      <c r="CU8" s="841"/>
      <c r="CV8" s="842"/>
      <c r="CW8" s="840">
        <v>29</v>
      </c>
      <c r="CX8" s="841"/>
      <c r="CY8" s="841"/>
      <c r="CZ8" s="841"/>
      <c r="DA8" s="842"/>
      <c r="DB8" s="840" t="s">
        <v>541</v>
      </c>
      <c r="DC8" s="841"/>
      <c r="DD8" s="841"/>
      <c r="DE8" s="841"/>
      <c r="DF8" s="842"/>
      <c r="DG8" s="840" t="s">
        <v>541</v>
      </c>
      <c r="DH8" s="841"/>
      <c r="DI8" s="841"/>
      <c r="DJ8" s="841"/>
      <c r="DK8" s="842"/>
      <c r="DL8" s="840">
        <v>40</v>
      </c>
      <c r="DM8" s="841"/>
      <c r="DN8" s="841"/>
      <c r="DO8" s="841"/>
      <c r="DP8" s="842"/>
      <c r="DQ8" s="840">
        <v>36</v>
      </c>
      <c r="DR8" s="841"/>
      <c r="DS8" s="841"/>
      <c r="DT8" s="841"/>
      <c r="DU8" s="842"/>
      <c r="DV8" s="837"/>
      <c r="DW8" s="838"/>
      <c r="DX8" s="838"/>
      <c r="DY8" s="838"/>
      <c r="DZ8" s="843"/>
      <c r="EA8" s="237"/>
    </row>
    <row r="9" spans="1:131" s="238" customFormat="1" ht="26.25" customHeight="1" x14ac:dyDescent="0.15">
      <c r="A9" s="241">
        <v>3</v>
      </c>
      <c r="B9" s="844" t="s">
        <v>396</v>
      </c>
      <c r="C9" s="845"/>
      <c r="D9" s="845"/>
      <c r="E9" s="845"/>
      <c r="F9" s="845"/>
      <c r="G9" s="845"/>
      <c r="H9" s="845"/>
      <c r="I9" s="845"/>
      <c r="J9" s="845"/>
      <c r="K9" s="845"/>
      <c r="L9" s="845"/>
      <c r="M9" s="845"/>
      <c r="N9" s="845"/>
      <c r="O9" s="845"/>
      <c r="P9" s="846"/>
      <c r="Q9" s="847">
        <v>192</v>
      </c>
      <c r="R9" s="848"/>
      <c r="S9" s="848"/>
      <c r="T9" s="848"/>
      <c r="U9" s="848"/>
      <c r="V9" s="848">
        <v>192</v>
      </c>
      <c r="W9" s="848"/>
      <c r="X9" s="848"/>
      <c r="Y9" s="848"/>
      <c r="Z9" s="848"/>
      <c r="AA9" s="848">
        <v>0</v>
      </c>
      <c r="AB9" s="848"/>
      <c r="AC9" s="848"/>
      <c r="AD9" s="848"/>
      <c r="AE9" s="849"/>
      <c r="AF9" s="850" t="s">
        <v>397</v>
      </c>
      <c r="AG9" s="851"/>
      <c r="AH9" s="851"/>
      <c r="AI9" s="851"/>
      <c r="AJ9" s="852"/>
      <c r="AK9" s="833">
        <v>0</v>
      </c>
      <c r="AL9" s="834"/>
      <c r="AM9" s="834"/>
      <c r="AN9" s="834"/>
      <c r="AO9" s="834"/>
      <c r="AP9" s="834">
        <v>56</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398</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399</v>
      </c>
      <c r="B23" s="853" t="s">
        <v>400</v>
      </c>
      <c r="C23" s="854"/>
      <c r="D23" s="854"/>
      <c r="E23" s="854"/>
      <c r="F23" s="854"/>
      <c r="G23" s="854"/>
      <c r="H23" s="854"/>
      <c r="I23" s="854"/>
      <c r="J23" s="854"/>
      <c r="K23" s="854"/>
      <c r="L23" s="854"/>
      <c r="M23" s="854"/>
      <c r="N23" s="854"/>
      <c r="O23" s="854"/>
      <c r="P23" s="855"/>
      <c r="Q23" s="856">
        <v>27855</v>
      </c>
      <c r="R23" s="857"/>
      <c r="S23" s="857"/>
      <c r="T23" s="857"/>
      <c r="U23" s="857"/>
      <c r="V23" s="857">
        <v>26996</v>
      </c>
      <c r="W23" s="857"/>
      <c r="X23" s="857"/>
      <c r="Y23" s="857"/>
      <c r="Z23" s="857"/>
      <c r="AA23" s="857">
        <v>860</v>
      </c>
      <c r="AB23" s="857"/>
      <c r="AC23" s="857"/>
      <c r="AD23" s="857"/>
      <c r="AE23" s="858"/>
      <c r="AF23" s="859">
        <v>736</v>
      </c>
      <c r="AG23" s="857"/>
      <c r="AH23" s="857"/>
      <c r="AI23" s="857"/>
      <c r="AJ23" s="860"/>
      <c r="AK23" s="861"/>
      <c r="AL23" s="862"/>
      <c r="AM23" s="862"/>
      <c r="AN23" s="862"/>
      <c r="AO23" s="862"/>
      <c r="AP23" s="857">
        <v>26075</v>
      </c>
      <c r="AQ23" s="857"/>
      <c r="AR23" s="857"/>
      <c r="AS23" s="857"/>
      <c r="AT23" s="857"/>
      <c r="AU23" s="873"/>
      <c r="AV23" s="873"/>
      <c r="AW23" s="873"/>
      <c r="AX23" s="873"/>
      <c r="AY23" s="874"/>
      <c r="AZ23" s="875" t="s">
        <v>401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404</v>
      </c>
      <c r="R26" s="798"/>
      <c r="S26" s="798"/>
      <c r="T26" s="798"/>
      <c r="U26" s="799"/>
      <c r="V26" s="797" t="s">
        <v>405</v>
      </c>
      <c r="W26" s="798"/>
      <c r="X26" s="798"/>
      <c r="Y26" s="798"/>
      <c r="Z26" s="799"/>
      <c r="AA26" s="797" t="s">
        <v>406</v>
      </c>
      <c r="AB26" s="798"/>
      <c r="AC26" s="798"/>
      <c r="AD26" s="798"/>
      <c r="AE26" s="798"/>
      <c r="AF26" s="878" t="s">
        <v>407</v>
      </c>
      <c r="AG26" s="879"/>
      <c r="AH26" s="879"/>
      <c r="AI26" s="879"/>
      <c r="AJ26" s="880"/>
      <c r="AK26" s="798" t="s">
        <v>408</v>
      </c>
      <c r="AL26" s="798"/>
      <c r="AM26" s="798"/>
      <c r="AN26" s="798"/>
      <c r="AO26" s="799"/>
      <c r="AP26" s="797" t="s">
        <v>409</v>
      </c>
      <c r="AQ26" s="798"/>
      <c r="AR26" s="798"/>
      <c r="AS26" s="798"/>
      <c r="AT26" s="799"/>
      <c r="AU26" s="797" t="s">
        <v>410</v>
      </c>
      <c r="AV26" s="798"/>
      <c r="AW26" s="798"/>
      <c r="AX26" s="798"/>
      <c r="AY26" s="799"/>
      <c r="AZ26" s="797" t="s">
        <v>411</v>
      </c>
      <c r="BA26" s="798"/>
      <c r="BB26" s="798"/>
      <c r="BC26" s="798"/>
      <c r="BD26" s="799"/>
      <c r="BE26" s="797" t="s">
        <v>383</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412</v>
      </c>
      <c r="C28" s="814"/>
      <c r="D28" s="814"/>
      <c r="E28" s="814"/>
      <c r="F28" s="814"/>
      <c r="G28" s="814"/>
      <c r="H28" s="814"/>
      <c r="I28" s="814"/>
      <c r="J28" s="814"/>
      <c r="K28" s="814"/>
      <c r="L28" s="814"/>
      <c r="M28" s="814"/>
      <c r="N28" s="814"/>
      <c r="O28" s="814"/>
      <c r="P28" s="815"/>
      <c r="Q28" s="886">
        <v>3347</v>
      </c>
      <c r="R28" s="887"/>
      <c r="S28" s="887"/>
      <c r="T28" s="887"/>
      <c r="U28" s="887"/>
      <c r="V28" s="887">
        <v>3309</v>
      </c>
      <c r="W28" s="887"/>
      <c r="X28" s="887"/>
      <c r="Y28" s="887"/>
      <c r="Z28" s="887"/>
      <c r="AA28" s="887">
        <v>38</v>
      </c>
      <c r="AB28" s="887"/>
      <c r="AC28" s="887"/>
      <c r="AD28" s="887"/>
      <c r="AE28" s="888"/>
      <c r="AF28" s="889">
        <v>39</v>
      </c>
      <c r="AG28" s="887"/>
      <c r="AH28" s="887"/>
      <c r="AI28" s="887"/>
      <c r="AJ28" s="890"/>
      <c r="AK28" s="891" t="s">
        <v>541</v>
      </c>
      <c r="AL28" s="892"/>
      <c r="AM28" s="892"/>
      <c r="AN28" s="892"/>
      <c r="AO28" s="892"/>
      <c r="AP28" s="892" t="s">
        <v>541</v>
      </c>
      <c r="AQ28" s="892"/>
      <c r="AR28" s="892"/>
      <c r="AS28" s="892"/>
      <c r="AT28" s="892"/>
      <c r="AU28" s="892" t="s">
        <v>541</v>
      </c>
      <c r="AV28" s="892"/>
      <c r="AW28" s="892"/>
      <c r="AX28" s="892"/>
      <c r="AY28" s="892"/>
      <c r="AZ28" s="893" t="s">
        <v>541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413</v>
      </c>
      <c r="C29" s="845"/>
      <c r="D29" s="845"/>
      <c r="E29" s="845"/>
      <c r="F29" s="845"/>
      <c r="G29" s="845"/>
      <c r="H29" s="845"/>
      <c r="I29" s="845"/>
      <c r="J29" s="845"/>
      <c r="K29" s="845"/>
      <c r="L29" s="845"/>
      <c r="M29" s="845"/>
      <c r="N29" s="845"/>
      <c r="O29" s="845"/>
      <c r="P29" s="846"/>
      <c r="Q29" s="847">
        <v>105</v>
      </c>
      <c r="R29" s="848"/>
      <c r="S29" s="848"/>
      <c r="T29" s="848"/>
      <c r="U29" s="848"/>
      <c r="V29" s="848">
        <v>105</v>
      </c>
      <c r="W29" s="848"/>
      <c r="X29" s="848"/>
      <c r="Y29" s="848"/>
      <c r="Z29" s="848"/>
      <c r="AA29" s="848" t="s">
        <v>541</v>
      </c>
      <c r="AB29" s="848"/>
      <c r="AC29" s="848"/>
      <c r="AD29" s="848"/>
      <c r="AE29" s="849"/>
      <c r="AF29" s="850" t="s">
        <v>414</v>
      </c>
      <c r="AG29" s="851"/>
      <c r="AH29" s="851"/>
      <c r="AI29" s="851"/>
      <c r="AJ29" s="852"/>
      <c r="AK29" s="898" t="s">
        <v>541</v>
      </c>
      <c r="AL29" s="894"/>
      <c r="AM29" s="894"/>
      <c r="AN29" s="894"/>
      <c r="AO29" s="894"/>
      <c r="AP29" s="894" t="s">
        <v>541</v>
      </c>
      <c r="AQ29" s="894"/>
      <c r="AR29" s="894"/>
      <c r="AS29" s="894"/>
      <c r="AT29" s="894"/>
      <c r="AU29" s="894" t="s">
        <v>541</v>
      </c>
      <c r="AV29" s="894"/>
      <c r="AW29" s="894"/>
      <c r="AX29" s="894"/>
      <c r="AY29" s="894"/>
      <c r="AZ29" s="895" t="s">
        <v>541</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415</v>
      </c>
      <c r="C30" s="845"/>
      <c r="D30" s="845"/>
      <c r="E30" s="845"/>
      <c r="F30" s="845"/>
      <c r="G30" s="845"/>
      <c r="H30" s="845"/>
      <c r="I30" s="845"/>
      <c r="J30" s="845"/>
      <c r="K30" s="845"/>
      <c r="L30" s="845"/>
      <c r="M30" s="845"/>
      <c r="N30" s="845"/>
      <c r="O30" s="845"/>
      <c r="P30" s="846"/>
      <c r="Q30" s="847">
        <v>5604</v>
      </c>
      <c r="R30" s="848"/>
      <c r="S30" s="848"/>
      <c r="T30" s="848"/>
      <c r="U30" s="848"/>
      <c r="V30" s="848">
        <v>5383</v>
      </c>
      <c r="W30" s="848"/>
      <c r="X30" s="848"/>
      <c r="Y30" s="848"/>
      <c r="Z30" s="848"/>
      <c r="AA30" s="848">
        <v>221</v>
      </c>
      <c r="AB30" s="848"/>
      <c r="AC30" s="848"/>
      <c r="AD30" s="848"/>
      <c r="AE30" s="849"/>
      <c r="AF30" s="850">
        <v>221</v>
      </c>
      <c r="AG30" s="851"/>
      <c r="AH30" s="851"/>
      <c r="AI30" s="851"/>
      <c r="AJ30" s="852"/>
      <c r="AK30" s="898" t="s">
        <v>541</v>
      </c>
      <c r="AL30" s="894"/>
      <c r="AM30" s="894"/>
      <c r="AN30" s="894"/>
      <c r="AO30" s="894"/>
      <c r="AP30" s="894" t="s">
        <v>541</v>
      </c>
      <c r="AQ30" s="894"/>
      <c r="AR30" s="894"/>
      <c r="AS30" s="894"/>
      <c r="AT30" s="894"/>
      <c r="AU30" s="894" t="s">
        <v>541</v>
      </c>
      <c r="AV30" s="894"/>
      <c r="AW30" s="894"/>
      <c r="AX30" s="894"/>
      <c r="AY30" s="894"/>
      <c r="AZ30" s="895" t="s">
        <v>541</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416</v>
      </c>
      <c r="C31" s="845"/>
      <c r="D31" s="845"/>
      <c r="E31" s="845"/>
      <c r="F31" s="845"/>
      <c r="G31" s="845"/>
      <c r="H31" s="845"/>
      <c r="I31" s="845"/>
      <c r="J31" s="845"/>
      <c r="K31" s="845"/>
      <c r="L31" s="845"/>
      <c r="M31" s="845"/>
      <c r="N31" s="845"/>
      <c r="O31" s="845"/>
      <c r="P31" s="846"/>
      <c r="Q31" s="847">
        <v>485</v>
      </c>
      <c r="R31" s="848"/>
      <c r="S31" s="848"/>
      <c r="T31" s="848"/>
      <c r="U31" s="848"/>
      <c r="V31" s="848">
        <v>484</v>
      </c>
      <c r="W31" s="848"/>
      <c r="X31" s="848"/>
      <c r="Y31" s="848"/>
      <c r="Z31" s="848"/>
      <c r="AA31" s="848">
        <v>1</v>
      </c>
      <c r="AB31" s="848"/>
      <c r="AC31" s="848"/>
      <c r="AD31" s="848"/>
      <c r="AE31" s="849"/>
      <c r="AF31" s="850">
        <v>1</v>
      </c>
      <c r="AG31" s="851"/>
      <c r="AH31" s="851"/>
      <c r="AI31" s="851"/>
      <c r="AJ31" s="852"/>
      <c r="AK31" s="898" t="s">
        <v>541</v>
      </c>
      <c r="AL31" s="894"/>
      <c r="AM31" s="894"/>
      <c r="AN31" s="894"/>
      <c r="AO31" s="894"/>
      <c r="AP31" s="894" t="s">
        <v>541</v>
      </c>
      <c r="AQ31" s="894"/>
      <c r="AR31" s="894"/>
      <c r="AS31" s="894"/>
      <c r="AT31" s="894"/>
      <c r="AU31" s="894" t="s">
        <v>541</v>
      </c>
      <c r="AV31" s="894"/>
      <c r="AW31" s="894"/>
      <c r="AX31" s="894"/>
      <c r="AY31" s="894"/>
      <c r="AZ31" s="895" t="s">
        <v>541</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417</v>
      </c>
      <c r="C32" s="845"/>
      <c r="D32" s="845"/>
      <c r="E32" s="845"/>
      <c r="F32" s="845"/>
      <c r="G32" s="845"/>
      <c r="H32" s="845"/>
      <c r="I32" s="845"/>
      <c r="J32" s="845"/>
      <c r="K32" s="845"/>
      <c r="L32" s="845"/>
      <c r="M32" s="845"/>
      <c r="N32" s="845"/>
      <c r="O32" s="845"/>
      <c r="P32" s="846"/>
      <c r="Q32" s="847">
        <v>7</v>
      </c>
      <c r="R32" s="848"/>
      <c r="S32" s="848"/>
      <c r="T32" s="848"/>
      <c r="U32" s="848"/>
      <c r="V32" s="848">
        <v>7</v>
      </c>
      <c r="W32" s="848"/>
      <c r="X32" s="848"/>
      <c r="Y32" s="848"/>
      <c r="Z32" s="848"/>
      <c r="AA32" s="848" t="s">
        <v>541</v>
      </c>
      <c r="AB32" s="848"/>
      <c r="AC32" s="848"/>
      <c r="AD32" s="848"/>
      <c r="AE32" s="849"/>
      <c r="AF32" s="850" t="s">
        <v>418</v>
      </c>
      <c r="AG32" s="851"/>
      <c r="AH32" s="851"/>
      <c r="AI32" s="851"/>
      <c r="AJ32" s="852"/>
      <c r="AK32" s="898" t="s">
        <v>541</v>
      </c>
      <c r="AL32" s="894"/>
      <c r="AM32" s="894"/>
      <c r="AN32" s="894"/>
      <c r="AO32" s="894"/>
      <c r="AP32" s="894" t="s">
        <v>541</v>
      </c>
      <c r="AQ32" s="894"/>
      <c r="AR32" s="894"/>
      <c r="AS32" s="894"/>
      <c r="AT32" s="894"/>
      <c r="AU32" s="894" t="s">
        <v>541</v>
      </c>
      <c r="AV32" s="894"/>
      <c r="AW32" s="894"/>
      <c r="AX32" s="894"/>
      <c r="AY32" s="894"/>
      <c r="AZ32" s="895" t="s">
        <v>541</v>
      </c>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419</v>
      </c>
      <c r="C33" s="845"/>
      <c r="D33" s="845"/>
      <c r="E33" s="845"/>
      <c r="F33" s="845"/>
      <c r="G33" s="845"/>
      <c r="H33" s="845"/>
      <c r="I33" s="845"/>
      <c r="J33" s="845"/>
      <c r="K33" s="845"/>
      <c r="L33" s="845"/>
      <c r="M33" s="845"/>
      <c r="N33" s="845"/>
      <c r="O33" s="845"/>
      <c r="P33" s="846"/>
      <c r="Q33" s="847">
        <v>773</v>
      </c>
      <c r="R33" s="848"/>
      <c r="S33" s="848"/>
      <c r="T33" s="848"/>
      <c r="U33" s="848"/>
      <c r="V33" s="848">
        <v>782</v>
      </c>
      <c r="W33" s="848"/>
      <c r="X33" s="848"/>
      <c r="Y33" s="848"/>
      <c r="Z33" s="848"/>
      <c r="AA33" s="848">
        <v>-9</v>
      </c>
      <c r="AB33" s="848"/>
      <c r="AC33" s="848"/>
      <c r="AD33" s="848"/>
      <c r="AE33" s="849"/>
      <c r="AF33" s="850">
        <v>1891</v>
      </c>
      <c r="AG33" s="851"/>
      <c r="AH33" s="851"/>
      <c r="AI33" s="851"/>
      <c r="AJ33" s="852"/>
      <c r="AK33" s="898">
        <v>281</v>
      </c>
      <c r="AL33" s="894"/>
      <c r="AM33" s="894"/>
      <c r="AN33" s="894"/>
      <c r="AO33" s="894"/>
      <c r="AP33" s="894">
        <v>3601</v>
      </c>
      <c r="AQ33" s="894"/>
      <c r="AR33" s="894"/>
      <c r="AS33" s="894"/>
      <c r="AT33" s="894"/>
      <c r="AU33" s="894">
        <v>1200</v>
      </c>
      <c r="AV33" s="894"/>
      <c r="AW33" s="894"/>
      <c r="AX33" s="894"/>
      <c r="AY33" s="894"/>
      <c r="AZ33" s="895" t="s">
        <v>541</v>
      </c>
      <c r="BA33" s="895"/>
      <c r="BB33" s="895"/>
      <c r="BC33" s="895"/>
      <c r="BD33" s="895"/>
      <c r="BE33" s="896" t="s">
        <v>420</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421</v>
      </c>
      <c r="C34" s="845"/>
      <c r="D34" s="845"/>
      <c r="E34" s="845"/>
      <c r="F34" s="845"/>
      <c r="G34" s="845"/>
      <c r="H34" s="845"/>
      <c r="I34" s="845"/>
      <c r="J34" s="845"/>
      <c r="K34" s="845"/>
      <c r="L34" s="845"/>
      <c r="M34" s="845"/>
      <c r="N34" s="845"/>
      <c r="O34" s="845"/>
      <c r="P34" s="846"/>
      <c r="Q34" s="847">
        <v>649</v>
      </c>
      <c r="R34" s="848"/>
      <c r="S34" s="848"/>
      <c r="T34" s="848"/>
      <c r="U34" s="848"/>
      <c r="V34" s="848">
        <v>946</v>
      </c>
      <c r="W34" s="848"/>
      <c r="X34" s="848"/>
      <c r="Y34" s="848"/>
      <c r="Z34" s="848"/>
      <c r="AA34" s="848">
        <v>-297</v>
      </c>
      <c r="AB34" s="848"/>
      <c r="AC34" s="848"/>
      <c r="AD34" s="848"/>
      <c r="AE34" s="849"/>
      <c r="AF34" s="850" t="s">
        <v>422</v>
      </c>
      <c r="AG34" s="851"/>
      <c r="AH34" s="851"/>
      <c r="AI34" s="851"/>
      <c r="AJ34" s="852"/>
      <c r="AK34" s="898">
        <v>739</v>
      </c>
      <c r="AL34" s="894"/>
      <c r="AM34" s="894"/>
      <c r="AN34" s="894"/>
      <c r="AO34" s="894"/>
      <c r="AP34" s="894">
        <v>4787</v>
      </c>
      <c r="AQ34" s="894"/>
      <c r="AR34" s="894"/>
      <c r="AS34" s="894"/>
      <c r="AT34" s="894"/>
      <c r="AU34" s="894">
        <v>4438</v>
      </c>
      <c r="AV34" s="894"/>
      <c r="AW34" s="894"/>
      <c r="AX34" s="894"/>
      <c r="AY34" s="894"/>
      <c r="AZ34" s="895" t="s">
        <v>541</v>
      </c>
      <c r="BA34" s="895"/>
      <c r="BB34" s="895"/>
      <c r="BC34" s="895"/>
      <c r="BD34" s="895"/>
      <c r="BE34" s="896" t="s">
        <v>423</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t="s">
        <v>424</v>
      </c>
      <c r="C35" s="845"/>
      <c r="D35" s="845"/>
      <c r="E35" s="845"/>
      <c r="F35" s="845"/>
      <c r="G35" s="845"/>
      <c r="H35" s="845"/>
      <c r="I35" s="845"/>
      <c r="J35" s="845"/>
      <c r="K35" s="845"/>
      <c r="L35" s="845"/>
      <c r="M35" s="845"/>
      <c r="N35" s="845"/>
      <c r="O35" s="845"/>
      <c r="P35" s="846"/>
      <c r="Q35" s="847">
        <v>1263</v>
      </c>
      <c r="R35" s="848"/>
      <c r="S35" s="848"/>
      <c r="T35" s="848"/>
      <c r="U35" s="848"/>
      <c r="V35" s="848">
        <v>1275</v>
      </c>
      <c r="W35" s="848"/>
      <c r="X35" s="848"/>
      <c r="Y35" s="848"/>
      <c r="Z35" s="848"/>
      <c r="AA35" s="848">
        <v>-12</v>
      </c>
      <c r="AB35" s="848"/>
      <c r="AC35" s="848"/>
      <c r="AD35" s="848"/>
      <c r="AE35" s="849"/>
      <c r="AF35" s="850" t="s">
        <v>395</v>
      </c>
      <c r="AG35" s="851"/>
      <c r="AH35" s="851"/>
      <c r="AI35" s="851"/>
      <c r="AJ35" s="852"/>
      <c r="AK35" s="898">
        <v>818</v>
      </c>
      <c r="AL35" s="894"/>
      <c r="AM35" s="894"/>
      <c r="AN35" s="894"/>
      <c r="AO35" s="894"/>
      <c r="AP35" s="894">
        <v>10371</v>
      </c>
      <c r="AQ35" s="894"/>
      <c r="AR35" s="894"/>
      <c r="AS35" s="894"/>
      <c r="AT35" s="894"/>
      <c r="AU35" s="894">
        <v>10371</v>
      </c>
      <c r="AV35" s="894"/>
      <c r="AW35" s="894"/>
      <c r="AX35" s="894"/>
      <c r="AY35" s="894"/>
      <c r="AZ35" s="895" t="s">
        <v>541</v>
      </c>
      <c r="BA35" s="895"/>
      <c r="BB35" s="895"/>
      <c r="BC35" s="895"/>
      <c r="BD35" s="895"/>
      <c r="BE35" s="896" t="s">
        <v>425</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399</v>
      </c>
      <c r="B63" s="853" t="s">
        <v>427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2151</v>
      </c>
      <c r="AG63" s="908"/>
      <c r="AH63" s="908"/>
      <c r="AI63" s="908"/>
      <c r="AJ63" s="909"/>
      <c r="AK63" s="910"/>
      <c r="AL63" s="905"/>
      <c r="AM63" s="905"/>
      <c r="AN63" s="905"/>
      <c r="AO63" s="905"/>
      <c r="AP63" s="908">
        <v>18759</v>
      </c>
      <c r="AQ63" s="908"/>
      <c r="AR63" s="908"/>
      <c r="AS63" s="908"/>
      <c r="AT63" s="908"/>
      <c r="AU63" s="908">
        <v>16009</v>
      </c>
      <c r="AV63" s="908"/>
      <c r="AW63" s="908"/>
      <c r="AX63" s="908"/>
      <c r="AY63" s="908"/>
      <c r="AZ63" s="912"/>
      <c r="BA63" s="912"/>
      <c r="BB63" s="912"/>
      <c r="BC63" s="912"/>
      <c r="BD63" s="912"/>
      <c r="BE63" s="913"/>
      <c r="BF63" s="913"/>
      <c r="BG63" s="913"/>
      <c r="BH63" s="913"/>
      <c r="BI63" s="914"/>
      <c r="BJ63" s="915" t="s">
        <v>414</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429</v>
      </c>
      <c r="B66" s="792"/>
      <c r="C66" s="792"/>
      <c r="D66" s="792"/>
      <c r="E66" s="792"/>
      <c r="F66" s="792"/>
      <c r="G66" s="792"/>
      <c r="H66" s="792"/>
      <c r="I66" s="792"/>
      <c r="J66" s="792"/>
      <c r="K66" s="792"/>
      <c r="L66" s="792"/>
      <c r="M66" s="792"/>
      <c r="N66" s="792"/>
      <c r="O66" s="792"/>
      <c r="P66" s="793"/>
      <c r="Q66" s="797" t="s">
        <v>430</v>
      </c>
      <c r="R66" s="798"/>
      <c r="S66" s="798"/>
      <c r="T66" s="798"/>
      <c r="U66" s="799"/>
      <c r="V66" s="797" t="s">
        <v>431</v>
      </c>
      <c r="W66" s="798"/>
      <c r="X66" s="798"/>
      <c r="Y66" s="798"/>
      <c r="Z66" s="799"/>
      <c r="AA66" s="797" t="s">
        <v>432</v>
      </c>
      <c r="AB66" s="798"/>
      <c r="AC66" s="798"/>
      <c r="AD66" s="798"/>
      <c r="AE66" s="799"/>
      <c r="AF66" s="918" t="s">
        <v>433</v>
      </c>
      <c r="AG66" s="879"/>
      <c r="AH66" s="879"/>
      <c r="AI66" s="879"/>
      <c r="AJ66" s="919"/>
      <c r="AK66" s="797" t="s">
        <v>434</v>
      </c>
      <c r="AL66" s="792"/>
      <c r="AM66" s="792"/>
      <c r="AN66" s="792"/>
      <c r="AO66" s="793"/>
      <c r="AP66" s="797" t="s">
        <v>409</v>
      </c>
      <c r="AQ66" s="798"/>
      <c r="AR66" s="798"/>
      <c r="AS66" s="798"/>
      <c r="AT66" s="799"/>
      <c r="AU66" s="797" t="s">
        <v>435</v>
      </c>
      <c r="AV66" s="798"/>
      <c r="AW66" s="798"/>
      <c r="AX66" s="798"/>
      <c r="AY66" s="799"/>
      <c r="AZ66" s="797" t="s">
        <v>383</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608</v>
      </c>
      <c r="C68" s="934"/>
      <c r="D68" s="934"/>
      <c r="E68" s="934"/>
      <c r="F68" s="934"/>
      <c r="G68" s="934"/>
      <c r="H68" s="934"/>
      <c r="I68" s="934"/>
      <c r="J68" s="934"/>
      <c r="K68" s="934"/>
      <c r="L68" s="934"/>
      <c r="M68" s="934"/>
      <c r="N68" s="934"/>
      <c r="O68" s="934"/>
      <c r="P68" s="935"/>
      <c r="Q68" s="936">
        <v>8084</v>
      </c>
      <c r="R68" s="930"/>
      <c r="S68" s="930"/>
      <c r="T68" s="930"/>
      <c r="U68" s="930"/>
      <c r="V68" s="930">
        <v>7771</v>
      </c>
      <c r="W68" s="930"/>
      <c r="X68" s="930"/>
      <c r="Y68" s="930"/>
      <c r="Z68" s="930"/>
      <c r="AA68" s="930">
        <v>313</v>
      </c>
      <c r="AB68" s="930"/>
      <c r="AC68" s="930"/>
      <c r="AD68" s="930"/>
      <c r="AE68" s="930"/>
      <c r="AF68" s="930">
        <v>313</v>
      </c>
      <c r="AG68" s="930"/>
      <c r="AH68" s="930"/>
      <c r="AI68" s="930"/>
      <c r="AJ68" s="930"/>
      <c r="AK68" s="930">
        <v>7</v>
      </c>
      <c r="AL68" s="930"/>
      <c r="AM68" s="930"/>
      <c r="AN68" s="930"/>
      <c r="AO68" s="930"/>
      <c r="AP68" s="930" t="s">
        <v>541</v>
      </c>
      <c r="AQ68" s="930"/>
      <c r="AR68" s="930"/>
      <c r="AS68" s="930"/>
      <c r="AT68" s="930"/>
      <c r="AU68" s="930" t="s">
        <v>541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609</v>
      </c>
      <c r="C69" s="938"/>
      <c r="D69" s="938"/>
      <c r="E69" s="938"/>
      <c r="F69" s="938"/>
      <c r="G69" s="938"/>
      <c r="H69" s="938"/>
      <c r="I69" s="938"/>
      <c r="J69" s="938"/>
      <c r="K69" s="938"/>
      <c r="L69" s="938"/>
      <c r="M69" s="938"/>
      <c r="N69" s="938"/>
      <c r="O69" s="938"/>
      <c r="P69" s="939"/>
      <c r="Q69" s="940">
        <v>92</v>
      </c>
      <c r="R69" s="894"/>
      <c r="S69" s="894"/>
      <c r="T69" s="894"/>
      <c r="U69" s="894"/>
      <c r="V69" s="894">
        <v>80</v>
      </c>
      <c r="W69" s="894"/>
      <c r="X69" s="894"/>
      <c r="Y69" s="894"/>
      <c r="Z69" s="894"/>
      <c r="AA69" s="894">
        <v>12</v>
      </c>
      <c r="AB69" s="894"/>
      <c r="AC69" s="894"/>
      <c r="AD69" s="894"/>
      <c r="AE69" s="894"/>
      <c r="AF69" s="894">
        <v>12</v>
      </c>
      <c r="AG69" s="894"/>
      <c r="AH69" s="894"/>
      <c r="AI69" s="894"/>
      <c r="AJ69" s="894"/>
      <c r="AK69" s="894" t="s">
        <v>541</v>
      </c>
      <c r="AL69" s="894"/>
      <c r="AM69" s="894"/>
      <c r="AN69" s="894"/>
      <c r="AO69" s="894"/>
      <c r="AP69" s="894" t="s">
        <v>541</v>
      </c>
      <c r="AQ69" s="894"/>
      <c r="AR69" s="894"/>
      <c r="AS69" s="894"/>
      <c r="AT69" s="894"/>
      <c r="AU69" s="894" t="s">
        <v>541</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610</v>
      </c>
      <c r="C70" s="938"/>
      <c r="D70" s="938"/>
      <c r="E70" s="938"/>
      <c r="F70" s="938"/>
      <c r="G70" s="938"/>
      <c r="H70" s="938"/>
      <c r="I70" s="938"/>
      <c r="J70" s="938"/>
      <c r="K70" s="938"/>
      <c r="L70" s="938"/>
      <c r="M70" s="938"/>
      <c r="N70" s="938"/>
      <c r="O70" s="938"/>
      <c r="P70" s="939"/>
      <c r="Q70" s="940">
        <v>120</v>
      </c>
      <c r="R70" s="894"/>
      <c r="S70" s="894"/>
      <c r="T70" s="894"/>
      <c r="U70" s="894"/>
      <c r="V70" s="894">
        <v>109</v>
      </c>
      <c r="W70" s="894"/>
      <c r="X70" s="894"/>
      <c r="Y70" s="894"/>
      <c r="Z70" s="894"/>
      <c r="AA70" s="894">
        <v>11</v>
      </c>
      <c r="AB70" s="894"/>
      <c r="AC70" s="894"/>
      <c r="AD70" s="894"/>
      <c r="AE70" s="894"/>
      <c r="AF70" s="894">
        <v>11</v>
      </c>
      <c r="AG70" s="894"/>
      <c r="AH70" s="894"/>
      <c r="AI70" s="894"/>
      <c r="AJ70" s="894"/>
      <c r="AK70" s="894" t="s">
        <v>541</v>
      </c>
      <c r="AL70" s="894"/>
      <c r="AM70" s="894"/>
      <c r="AN70" s="894"/>
      <c r="AO70" s="894"/>
      <c r="AP70" s="894" t="s">
        <v>541</v>
      </c>
      <c r="AQ70" s="894"/>
      <c r="AR70" s="894"/>
      <c r="AS70" s="894"/>
      <c r="AT70" s="894"/>
      <c r="AU70" s="894" t="s">
        <v>541</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611</v>
      </c>
      <c r="C71" s="938"/>
      <c r="D71" s="938"/>
      <c r="E71" s="938"/>
      <c r="F71" s="938"/>
      <c r="G71" s="938"/>
      <c r="H71" s="938"/>
      <c r="I71" s="938"/>
      <c r="J71" s="938"/>
      <c r="K71" s="938"/>
      <c r="L71" s="938"/>
      <c r="M71" s="938"/>
      <c r="N71" s="938"/>
      <c r="O71" s="938"/>
      <c r="P71" s="939"/>
      <c r="Q71" s="940">
        <v>544</v>
      </c>
      <c r="R71" s="894"/>
      <c r="S71" s="894"/>
      <c r="T71" s="894"/>
      <c r="U71" s="894"/>
      <c r="V71" s="894">
        <v>492</v>
      </c>
      <c r="W71" s="894"/>
      <c r="X71" s="894"/>
      <c r="Y71" s="894"/>
      <c r="Z71" s="894"/>
      <c r="AA71" s="894">
        <v>52</v>
      </c>
      <c r="AB71" s="894"/>
      <c r="AC71" s="894"/>
      <c r="AD71" s="894"/>
      <c r="AE71" s="894"/>
      <c r="AF71" s="894">
        <v>52</v>
      </c>
      <c r="AG71" s="894"/>
      <c r="AH71" s="894"/>
      <c r="AI71" s="894"/>
      <c r="AJ71" s="894"/>
      <c r="AK71" s="894" t="s">
        <v>541</v>
      </c>
      <c r="AL71" s="894"/>
      <c r="AM71" s="894"/>
      <c r="AN71" s="894"/>
      <c r="AO71" s="894"/>
      <c r="AP71" s="894" t="s">
        <v>541</v>
      </c>
      <c r="AQ71" s="894"/>
      <c r="AR71" s="894"/>
      <c r="AS71" s="894"/>
      <c r="AT71" s="894"/>
      <c r="AU71" s="894" t="s">
        <v>541</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612</v>
      </c>
      <c r="C72" s="938"/>
      <c r="D72" s="938"/>
      <c r="E72" s="938"/>
      <c r="F72" s="938"/>
      <c r="G72" s="938"/>
      <c r="H72" s="938"/>
      <c r="I72" s="938"/>
      <c r="J72" s="938"/>
      <c r="K72" s="938"/>
      <c r="L72" s="938"/>
      <c r="M72" s="938"/>
      <c r="N72" s="938"/>
      <c r="O72" s="938"/>
      <c r="P72" s="939"/>
      <c r="Q72" s="940">
        <v>156510</v>
      </c>
      <c r="R72" s="894"/>
      <c r="S72" s="894"/>
      <c r="T72" s="894"/>
      <c r="U72" s="894"/>
      <c r="V72" s="894">
        <v>149924</v>
      </c>
      <c r="W72" s="894"/>
      <c r="X72" s="894"/>
      <c r="Y72" s="894"/>
      <c r="Z72" s="894"/>
      <c r="AA72" s="894">
        <v>6586</v>
      </c>
      <c r="AB72" s="894"/>
      <c r="AC72" s="894"/>
      <c r="AD72" s="894"/>
      <c r="AE72" s="894"/>
      <c r="AF72" s="894">
        <v>6586</v>
      </c>
      <c r="AG72" s="894"/>
      <c r="AH72" s="894"/>
      <c r="AI72" s="894"/>
      <c r="AJ72" s="894"/>
      <c r="AK72" s="894">
        <v>1312</v>
      </c>
      <c r="AL72" s="894"/>
      <c r="AM72" s="894"/>
      <c r="AN72" s="894"/>
      <c r="AO72" s="894"/>
      <c r="AP72" s="894" t="s">
        <v>541</v>
      </c>
      <c r="AQ72" s="894"/>
      <c r="AR72" s="894"/>
      <c r="AS72" s="894"/>
      <c r="AT72" s="894"/>
      <c r="AU72" s="894" t="s">
        <v>541</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613</v>
      </c>
      <c r="C73" s="938"/>
      <c r="D73" s="938"/>
      <c r="E73" s="938"/>
      <c r="F73" s="938"/>
      <c r="G73" s="938"/>
      <c r="H73" s="938"/>
      <c r="I73" s="938"/>
      <c r="J73" s="938"/>
      <c r="K73" s="938"/>
      <c r="L73" s="938"/>
      <c r="M73" s="938"/>
      <c r="N73" s="938"/>
      <c r="O73" s="938"/>
      <c r="P73" s="939"/>
      <c r="Q73" s="940">
        <v>85</v>
      </c>
      <c r="R73" s="894"/>
      <c r="S73" s="894"/>
      <c r="T73" s="894"/>
      <c r="U73" s="894"/>
      <c r="V73" s="894">
        <v>81</v>
      </c>
      <c r="W73" s="894"/>
      <c r="X73" s="894"/>
      <c r="Y73" s="894"/>
      <c r="Z73" s="894"/>
      <c r="AA73" s="894">
        <v>4</v>
      </c>
      <c r="AB73" s="894"/>
      <c r="AC73" s="894"/>
      <c r="AD73" s="894"/>
      <c r="AE73" s="894"/>
      <c r="AF73" s="894">
        <v>4</v>
      </c>
      <c r="AG73" s="894"/>
      <c r="AH73" s="894"/>
      <c r="AI73" s="894"/>
      <c r="AJ73" s="894"/>
      <c r="AK73" s="894">
        <v>6</v>
      </c>
      <c r="AL73" s="894"/>
      <c r="AM73" s="894"/>
      <c r="AN73" s="894"/>
      <c r="AO73" s="894"/>
      <c r="AP73" s="894" t="s">
        <v>541</v>
      </c>
      <c r="AQ73" s="894"/>
      <c r="AR73" s="894"/>
      <c r="AS73" s="894"/>
      <c r="AT73" s="894"/>
      <c r="AU73" s="894" t="s">
        <v>541</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399</v>
      </c>
      <c r="B88" s="853" t="s">
        <v>436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6978</v>
      </c>
      <c r="AG88" s="908"/>
      <c r="AH88" s="908"/>
      <c r="AI88" s="908"/>
      <c r="AJ88" s="908"/>
      <c r="AK88" s="905"/>
      <c r="AL88" s="905"/>
      <c r="AM88" s="905"/>
      <c r="AN88" s="905"/>
      <c r="AO88" s="905"/>
      <c r="AP88" s="908" t="s">
        <v>541</v>
      </c>
      <c r="AQ88" s="908"/>
      <c r="AR88" s="908"/>
      <c r="AS88" s="908"/>
      <c r="AT88" s="908"/>
      <c r="AU88" s="908" t="s">
        <v>541</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53" t="s">
        <v>437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180</v>
      </c>
      <c r="CS102" s="916"/>
      <c r="CT102" s="916"/>
      <c r="CU102" s="916"/>
      <c r="CV102" s="955"/>
      <c r="CW102" s="954">
        <v>29</v>
      </c>
      <c r="CX102" s="916"/>
      <c r="CY102" s="916"/>
      <c r="CZ102" s="916"/>
      <c r="DA102" s="955"/>
      <c r="DB102" s="954" t="s">
        <v>541</v>
      </c>
      <c r="DC102" s="916"/>
      <c r="DD102" s="916"/>
      <c r="DE102" s="916"/>
      <c r="DF102" s="955"/>
      <c r="DG102" s="954" t="s">
        <v>541</v>
      </c>
      <c r="DH102" s="916"/>
      <c r="DI102" s="916"/>
      <c r="DJ102" s="916"/>
      <c r="DK102" s="955"/>
      <c r="DL102" s="954">
        <v>40</v>
      </c>
      <c r="DM102" s="916"/>
      <c r="DN102" s="916"/>
      <c r="DO102" s="916"/>
      <c r="DP102" s="955"/>
      <c r="DQ102" s="954">
        <v>36</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442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444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445</v>
      </c>
      <c r="AB109" s="957"/>
      <c r="AC109" s="957"/>
      <c r="AD109" s="957"/>
      <c r="AE109" s="958"/>
      <c r="AF109" s="956" t="s">
        <v>446</v>
      </c>
      <c r="AG109" s="957"/>
      <c r="AH109" s="957"/>
      <c r="AI109" s="957"/>
      <c r="AJ109" s="958"/>
      <c r="AK109" s="956" t="s">
        <v>310</v>
      </c>
      <c r="AL109" s="957"/>
      <c r="AM109" s="957"/>
      <c r="AN109" s="957"/>
      <c r="AO109" s="958"/>
      <c r="AP109" s="956" t="s">
        <v>447</v>
      </c>
      <c r="AQ109" s="957"/>
      <c r="AR109" s="957"/>
      <c r="AS109" s="957"/>
      <c r="AT109" s="959"/>
      <c r="AU109" s="976" t="s">
        <v>444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445</v>
      </c>
      <c r="BR109" s="957"/>
      <c r="BS109" s="957"/>
      <c r="BT109" s="957"/>
      <c r="BU109" s="958"/>
      <c r="BV109" s="956" t="s">
        <v>446</v>
      </c>
      <c r="BW109" s="957"/>
      <c r="BX109" s="957"/>
      <c r="BY109" s="957"/>
      <c r="BZ109" s="958"/>
      <c r="CA109" s="956" t="s">
        <v>310</v>
      </c>
      <c r="CB109" s="957"/>
      <c r="CC109" s="957"/>
      <c r="CD109" s="957"/>
      <c r="CE109" s="958"/>
      <c r="CF109" s="977" t="s">
        <v>447</v>
      </c>
      <c r="CG109" s="977"/>
      <c r="CH109" s="977"/>
      <c r="CI109" s="977"/>
      <c r="CJ109" s="977"/>
      <c r="CK109" s="956" t="s">
        <v>448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445</v>
      </c>
      <c r="DH109" s="957"/>
      <c r="DI109" s="957"/>
      <c r="DJ109" s="957"/>
      <c r="DK109" s="958"/>
      <c r="DL109" s="956" t="s">
        <v>446</v>
      </c>
      <c r="DM109" s="957"/>
      <c r="DN109" s="957"/>
      <c r="DO109" s="957"/>
      <c r="DP109" s="958"/>
      <c r="DQ109" s="956" t="s">
        <v>310</v>
      </c>
      <c r="DR109" s="957"/>
      <c r="DS109" s="957"/>
      <c r="DT109" s="957"/>
      <c r="DU109" s="958"/>
      <c r="DV109" s="956" t="s">
        <v>447</v>
      </c>
      <c r="DW109" s="957"/>
      <c r="DX109" s="957"/>
      <c r="DY109" s="957"/>
      <c r="DZ109" s="959"/>
    </row>
    <row r="110" spans="1:131" s="233" customFormat="1" ht="26.25" customHeight="1" x14ac:dyDescent="0.15">
      <c r="A110" s="960" t="s">
        <v>449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2569600</v>
      </c>
      <c r="AB110" s="964"/>
      <c r="AC110" s="964"/>
      <c r="AD110" s="964"/>
      <c r="AE110" s="965"/>
      <c r="AF110" s="966">
        <v>2561652</v>
      </c>
      <c r="AG110" s="964"/>
      <c r="AH110" s="964"/>
      <c r="AI110" s="964"/>
      <c r="AJ110" s="965"/>
      <c r="AK110" s="966">
        <v>2573951</v>
      </c>
      <c r="AL110" s="964"/>
      <c r="AM110" s="964"/>
      <c r="AN110" s="964"/>
      <c r="AO110" s="965"/>
      <c r="AP110" s="967">
        <v>22.1</v>
      </c>
      <c r="AQ110" s="968"/>
      <c r="AR110" s="968"/>
      <c r="AS110" s="968"/>
      <c r="AT110" s="969"/>
      <c r="AU110" s="970" t="s">
        <v>73</v>
      </c>
      <c r="AV110" s="971"/>
      <c r="AW110" s="971"/>
      <c r="AX110" s="971"/>
      <c r="AY110" s="971"/>
      <c r="AZ110" s="993" t="s">
        <v>450</v>
      </c>
      <c r="BA110" s="961"/>
      <c r="BB110" s="961"/>
      <c r="BC110" s="961"/>
      <c r="BD110" s="961"/>
      <c r="BE110" s="961"/>
      <c r="BF110" s="961"/>
      <c r="BG110" s="961"/>
      <c r="BH110" s="961"/>
      <c r="BI110" s="961"/>
      <c r="BJ110" s="961"/>
      <c r="BK110" s="961"/>
      <c r="BL110" s="961"/>
      <c r="BM110" s="961"/>
      <c r="BN110" s="961"/>
      <c r="BO110" s="961"/>
      <c r="BP110" s="962"/>
      <c r="BQ110" s="994">
        <v>26347368</v>
      </c>
      <c r="BR110" s="995"/>
      <c r="BS110" s="995"/>
      <c r="BT110" s="995"/>
      <c r="BU110" s="995"/>
      <c r="BV110" s="995">
        <v>26206807</v>
      </c>
      <c r="BW110" s="995"/>
      <c r="BX110" s="995"/>
      <c r="BY110" s="995"/>
      <c r="BZ110" s="995"/>
      <c r="CA110" s="995">
        <v>26075312</v>
      </c>
      <c r="CB110" s="995"/>
      <c r="CC110" s="995"/>
      <c r="CD110" s="995"/>
      <c r="CE110" s="995"/>
      <c r="CF110" s="1008">
        <v>223.4</v>
      </c>
      <c r="CG110" s="1009"/>
      <c r="CH110" s="1009"/>
      <c r="CI110" s="1009"/>
      <c r="CJ110" s="1009"/>
      <c r="CK110" s="1010" t="s">
        <v>451</v>
      </c>
      <c r="CL110" s="1011"/>
      <c r="CM110" s="993" t="s">
        <v>452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453</v>
      </c>
      <c r="DH110" s="995"/>
      <c r="DI110" s="995"/>
      <c r="DJ110" s="995"/>
      <c r="DK110" s="995"/>
      <c r="DL110" s="995" t="s">
        <v>454</v>
      </c>
      <c r="DM110" s="995"/>
      <c r="DN110" s="995"/>
      <c r="DO110" s="995"/>
      <c r="DP110" s="995"/>
      <c r="DQ110" s="995" t="s">
        <v>453</v>
      </c>
      <c r="DR110" s="995"/>
      <c r="DS110" s="995"/>
      <c r="DT110" s="995"/>
      <c r="DU110" s="995"/>
      <c r="DV110" s="996" t="s">
        <v>455</v>
      </c>
      <c r="DW110" s="996"/>
      <c r="DX110" s="996"/>
      <c r="DY110" s="996"/>
      <c r="DZ110" s="997"/>
    </row>
    <row r="111" spans="1:131" s="233" customFormat="1" ht="26.25" customHeight="1" x14ac:dyDescent="0.15">
      <c r="A111" s="998" t="s">
        <v>456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457</v>
      </c>
      <c r="AB111" s="1002"/>
      <c r="AC111" s="1002"/>
      <c r="AD111" s="1002"/>
      <c r="AE111" s="1003"/>
      <c r="AF111" s="1004" t="s">
        <v>395</v>
      </c>
      <c r="AG111" s="1002"/>
      <c r="AH111" s="1002"/>
      <c r="AI111" s="1002"/>
      <c r="AJ111" s="1003"/>
      <c r="AK111" s="1004" t="s">
        <v>458</v>
      </c>
      <c r="AL111" s="1002"/>
      <c r="AM111" s="1002"/>
      <c r="AN111" s="1002"/>
      <c r="AO111" s="1003"/>
      <c r="AP111" s="1005" t="s">
        <v>459</v>
      </c>
      <c r="AQ111" s="1006"/>
      <c r="AR111" s="1006"/>
      <c r="AS111" s="1006"/>
      <c r="AT111" s="1007"/>
      <c r="AU111" s="972"/>
      <c r="AV111" s="973"/>
      <c r="AW111" s="973"/>
      <c r="AX111" s="973"/>
      <c r="AY111" s="973"/>
      <c r="AZ111" s="986" t="s">
        <v>460</v>
      </c>
      <c r="BA111" s="987"/>
      <c r="BB111" s="987"/>
      <c r="BC111" s="987"/>
      <c r="BD111" s="987"/>
      <c r="BE111" s="987"/>
      <c r="BF111" s="987"/>
      <c r="BG111" s="987"/>
      <c r="BH111" s="987"/>
      <c r="BI111" s="987"/>
      <c r="BJ111" s="987"/>
      <c r="BK111" s="987"/>
      <c r="BL111" s="987"/>
      <c r="BM111" s="987"/>
      <c r="BN111" s="987"/>
      <c r="BO111" s="987"/>
      <c r="BP111" s="988"/>
      <c r="BQ111" s="989" t="s">
        <v>395</v>
      </c>
      <c r="BR111" s="990"/>
      <c r="BS111" s="990"/>
      <c r="BT111" s="990"/>
      <c r="BU111" s="990"/>
      <c r="BV111" s="990" t="s">
        <v>395</v>
      </c>
      <c r="BW111" s="990"/>
      <c r="BX111" s="990"/>
      <c r="BY111" s="990"/>
      <c r="BZ111" s="990"/>
      <c r="CA111" s="990" t="s">
        <v>395</v>
      </c>
      <c r="CB111" s="990"/>
      <c r="CC111" s="990"/>
      <c r="CD111" s="990"/>
      <c r="CE111" s="990"/>
      <c r="CF111" s="984" t="s">
        <v>461</v>
      </c>
      <c r="CG111" s="985"/>
      <c r="CH111" s="985"/>
      <c r="CI111" s="985"/>
      <c r="CJ111" s="985"/>
      <c r="CK111" s="1012"/>
      <c r="CL111" s="1013"/>
      <c r="CM111" s="986" t="s">
        <v>462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395</v>
      </c>
      <c r="DH111" s="990"/>
      <c r="DI111" s="990"/>
      <c r="DJ111" s="990"/>
      <c r="DK111" s="990"/>
      <c r="DL111" s="990" t="s">
        <v>395</v>
      </c>
      <c r="DM111" s="990"/>
      <c r="DN111" s="990"/>
      <c r="DO111" s="990"/>
      <c r="DP111" s="990"/>
      <c r="DQ111" s="990" t="s">
        <v>463</v>
      </c>
      <c r="DR111" s="990"/>
      <c r="DS111" s="990"/>
      <c r="DT111" s="990"/>
      <c r="DU111" s="990"/>
      <c r="DV111" s="991" t="s">
        <v>464</v>
      </c>
      <c r="DW111" s="991"/>
      <c r="DX111" s="991"/>
      <c r="DY111" s="991"/>
      <c r="DZ111" s="992"/>
    </row>
    <row r="112" spans="1:131" s="233" customFormat="1" ht="26.25" customHeight="1" x14ac:dyDescent="0.15">
      <c r="A112" s="1016" t="s">
        <v>465</v>
      </c>
      <c r="B112" s="1017"/>
      <c r="C112" s="987" t="s">
        <v>466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463</v>
      </c>
      <c r="AB112" s="1023"/>
      <c r="AC112" s="1023"/>
      <c r="AD112" s="1023"/>
      <c r="AE112" s="1024"/>
      <c r="AF112" s="1025" t="s">
        <v>464</v>
      </c>
      <c r="AG112" s="1023"/>
      <c r="AH112" s="1023"/>
      <c r="AI112" s="1023"/>
      <c r="AJ112" s="1024"/>
      <c r="AK112" s="1025" t="s">
        <v>463</v>
      </c>
      <c r="AL112" s="1023"/>
      <c r="AM112" s="1023"/>
      <c r="AN112" s="1023"/>
      <c r="AO112" s="1024"/>
      <c r="AP112" s="1026" t="s">
        <v>422</v>
      </c>
      <c r="AQ112" s="1027"/>
      <c r="AR112" s="1027"/>
      <c r="AS112" s="1027"/>
      <c r="AT112" s="1028"/>
      <c r="AU112" s="972"/>
      <c r="AV112" s="973"/>
      <c r="AW112" s="973"/>
      <c r="AX112" s="973"/>
      <c r="AY112" s="973"/>
      <c r="AZ112" s="986" t="s">
        <v>467</v>
      </c>
      <c r="BA112" s="987"/>
      <c r="BB112" s="987"/>
      <c r="BC112" s="987"/>
      <c r="BD112" s="987"/>
      <c r="BE112" s="987"/>
      <c r="BF112" s="987"/>
      <c r="BG112" s="987"/>
      <c r="BH112" s="987"/>
      <c r="BI112" s="987"/>
      <c r="BJ112" s="987"/>
      <c r="BK112" s="987"/>
      <c r="BL112" s="987"/>
      <c r="BM112" s="987"/>
      <c r="BN112" s="987"/>
      <c r="BO112" s="987"/>
      <c r="BP112" s="988"/>
      <c r="BQ112" s="989">
        <v>17149969</v>
      </c>
      <c r="BR112" s="990"/>
      <c r="BS112" s="990"/>
      <c r="BT112" s="990"/>
      <c r="BU112" s="990"/>
      <c r="BV112" s="990">
        <v>16630004</v>
      </c>
      <c r="BW112" s="990"/>
      <c r="BX112" s="990"/>
      <c r="BY112" s="990"/>
      <c r="BZ112" s="990"/>
      <c r="CA112" s="990">
        <v>16011848</v>
      </c>
      <c r="CB112" s="990"/>
      <c r="CC112" s="990"/>
      <c r="CD112" s="990"/>
      <c r="CE112" s="990"/>
      <c r="CF112" s="984">
        <v>137.19999999999999</v>
      </c>
      <c r="CG112" s="985"/>
      <c r="CH112" s="985"/>
      <c r="CI112" s="985"/>
      <c r="CJ112" s="985"/>
      <c r="CK112" s="1012"/>
      <c r="CL112" s="1013"/>
      <c r="CM112" s="986" t="s">
        <v>468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461</v>
      </c>
      <c r="DH112" s="990"/>
      <c r="DI112" s="990"/>
      <c r="DJ112" s="990"/>
      <c r="DK112" s="990"/>
      <c r="DL112" s="990" t="s">
        <v>395</v>
      </c>
      <c r="DM112" s="990"/>
      <c r="DN112" s="990"/>
      <c r="DO112" s="990"/>
      <c r="DP112" s="990"/>
      <c r="DQ112" s="990" t="s">
        <v>469</v>
      </c>
      <c r="DR112" s="990"/>
      <c r="DS112" s="990"/>
      <c r="DT112" s="990"/>
      <c r="DU112" s="990"/>
      <c r="DV112" s="991" t="s">
        <v>470</v>
      </c>
      <c r="DW112" s="991"/>
      <c r="DX112" s="991"/>
      <c r="DY112" s="991"/>
      <c r="DZ112" s="992"/>
    </row>
    <row r="113" spans="1:130" s="233" customFormat="1" ht="26.25" customHeight="1" x14ac:dyDescent="0.15">
      <c r="A113" s="1018"/>
      <c r="B113" s="1019"/>
      <c r="C113" s="987" t="s">
        <v>471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1133440</v>
      </c>
      <c r="AB113" s="1002"/>
      <c r="AC113" s="1002"/>
      <c r="AD113" s="1002"/>
      <c r="AE113" s="1003"/>
      <c r="AF113" s="1004">
        <v>1009489</v>
      </c>
      <c r="AG113" s="1002"/>
      <c r="AH113" s="1002"/>
      <c r="AI113" s="1002"/>
      <c r="AJ113" s="1003"/>
      <c r="AK113" s="1004">
        <v>926818</v>
      </c>
      <c r="AL113" s="1002"/>
      <c r="AM113" s="1002"/>
      <c r="AN113" s="1002"/>
      <c r="AO113" s="1003"/>
      <c r="AP113" s="1005">
        <v>7.9</v>
      </c>
      <c r="AQ113" s="1006"/>
      <c r="AR113" s="1006"/>
      <c r="AS113" s="1006"/>
      <c r="AT113" s="1007"/>
      <c r="AU113" s="972"/>
      <c r="AV113" s="973"/>
      <c r="AW113" s="973"/>
      <c r="AX113" s="973"/>
      <c r="AY113" s="973"/>
      <c r="AZ113" s="986" t="s">
        <v>472</v>
      </c>
      <c r="BA113" s="987"/>
      <c r="BB113" s="987"/>
      <c r="BC113" s="987"/>
      <c r="BD113" s="987"/>
      <c r="BE113" s="987"/>
      <c r="BF113" s="987"/>
      <c r="BG113" s="987"/>
      <c r="BH113" s="987"/>
      <c r="BI113" s="987"/>
      <c r="BJ113" s="987"/>
      <c r="BK113" s="987"/>
      <c r="BL113" s="987"/>
      <c r="BM113" s="987"/>
      <c r="BN113" s="987"/>
      <c r="BO113" s="987"/>
      <c r="BP113" s="988"/>
      <c r="BQ113" s="989" t="s">
        <v>395</v>
      </c>
      <c r="BR113" s="990"/>
      <c r="BS113" s="990"/>
      <c r="BT113" s="990"/>
      <c r="BU113" s="990"/>
      <c r="BV113" s="990" t="s">
        <v>395</v>
      </c>
      <c r="BW113" s="990"/>
      <c r="BX113" s="990"/>
      <c r="BY113" s="990"/>
      <c r="BZ113" s="990"/>
      <c r="CA113" s="990" t="s">
        <v>457</v>
      </c>
      <c r="CB113" s="990"/>
      <c r="CC113" s="990"/>
      <c r="CD113" s="990"/>
      <c r="CE113" s="990"/>
      <c r="CF113" s="984" t="s">
        <v>455</v>
      </c>
      <c r="CG113" s="985"/>
      <c r="CH113" s="985"/>
      <c r="CI113" s="985"/>
      <c r="CJ113" s="985"/>
      <c r="CK113" s="1012"/>
      <c r="CL113" s="1013"/>
      <c r="CM113" s="986" t="s">
        <v>473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422</v>
      </c>
      <c r="DH113" s="1023"/>
      <c r="DI113" s="1023"/>
      <c r="DJ113" s="1023"/>
      <c r="DK113" s="1024"/>
      <c r="DL113" s="1025" t="s">
        <v>422</v>
      </c>
      <c r="DM113" s="1023"/>
      <c r="DN113" s="1023"/>
      <c r="DO113" s="1023"/>
      <c r="DP113" s="1024"/>
      <c r="DQ113" s="1025" t="s">
        <v>469</v>
      </c>
      <c r="DR113" s="1023"/>
      <c r="DS113" s="1023"/>
      <c r="DT113" s="1023"/>
      <c r="DU113" s="1024"/>
      <c r="DV113" s="1026" t="s">
        <v>395</v>
      </c>
      <c r="DW113" s="1027"/>
      <c r="DX113" s="1027"/>
      <c r="DY113" s="1027"/>
      <c r="DZ113" s="1028"/>
    </row>
    <row r="114" spans="1:130" s="233" customFormat="1" ht="26.25" customHeight="1" x14ac:dyDescent="0.15">
      <c r="A114" s="1018"/>
      <c r="B114" s="1019"/>
      <c r="C114" s="987" t="s">
        <v>474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395</v>
      </c>
      <c r="AB114" s="1023"/>
      <c r="AC114" s="1023"/>
      <c r="AD114" s="1023"/>
      <c r="AE114" s="1024"/>
      <c r="AF114" s="1025" t="s">
        <v>422</v>
      </c>
      <c r="AG114" s="1023"/>
      <c r="AH114" s="1023"/>
      <c r="AI114" s="1023"/>
      <c r="AJ114" s="1024"/>
      <c r="AK114" s="1025" t="s">
        <v>469</v>
      </c>
      <c r="AL114" s="1023"/>
      <c r="AM114" s="1023"/>
      <c r="AN114" s="1023"/>
      <c r="AO114" s="1024"/>
      <c r="AP114" s="1026" t="s">
        <v>455</v>
      </c>
      <c r="AQ114" s="1027"/>
      <c r="AR114" s="1027"/>
      <c r="AS114" s="1027"/>
      <c r="AT114" s="1028"/>
      <c r="AU114" s="972"/>
      <c r="AV114" s="973"/>
      <c r="AW114" s="973"/>
      <c r="AX114" s="973"/>
      <c r="AY114" s="973"/>
      <c r="AZ114" s="986" t="s">
        <v>475</v>
      </c>
      <c r="BA114" s="987"/>
      <c r="BB114" s="987"/>
      <c r="BC114" s="987"/>
      <c r="BD114" s="987"/>
      <c r="BE114" s="987"/>
      <c r="BF114" s="987"/>
      <c r="BG114" s="987"/>
      <c r="BH114" s="987"/>
      <c r="BI114" s="987"/>
      <c r="BJ114" s="987"/>
      <c r="BK114" s="987"/>
      <c r="BL114" s="987"/>
      <c r="BM114" s="987"/>
      <c r="BN114" s="987"/>
      <c r="BO114" s="987"/>
      <c r="BP114" s="988"/>
      <c r="BQ114" s="989">
        <v>2671243</v>
      </c>
      <c r="BR114" s="990"/>
      <c r="BS114" s="990"/>
      <c r="BT114" s="990"/>
      <c r="BU114" s="990"/>
      <c r="BV114" s="990">
        <v>2340128</v>
      </c>
      <c r="BW114" s="990"/>
      <c r="BX114" s="990"/>
      <c r="BY114" s="990"/>
      <c r="BZ114" s="990"/>
      <c r="CA114" s="990">
        <v>2221638</v>
      </c>
      <c r="CB114" s="990"/>
      <c r="CC114" s="990"/>
      <c r="CD114" s="990"/>
      <c r="CE114" s="990"/>
      <c r="CF114" s="984">
        <v>19</v>
      </c>
      <c r="CG114" s="985"/>
      <c r="CH114" s="985"/>
      <c r="CI114" s="985"/>
      <c r="CJ114" s="985"/>
      <c r="CK114" s="1012"/>
      <c r="CL114" s="1013"/>
      <c r="CM114" s="986" t="s">
        <v>476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422</v>
      </c>
      <c r="DH114" s="1023"/>
      <c r="DI114" s="1023"/>
      <c r="DJ114" s="1023"/>
      <c r="DK114" s="1024"/>
      <c r="DL114" s="1025" t="s">
        <v>422</v>
      </c>
      <c r="DM114" s="1023"/>
      <c r="DN114" s="1023"/>
      <c r="DO114" s="1023"/>
      <c r="DP114" s="1024"/>
      <c r="DQ114" s="1025" t="s">
        <v>461</v>
      </c>
      <c r="DR114" s="1023"/>
      <c r="DS114" s="1023"/>
      <c r="DT114" s="1023"/>
      <c r="DU114" s="1024"/>
      <c r="DV114" s="1026" t="s">
        <v>455</v>
      </c>
      <c r="DW114" s="1027"/>
      <c r="DX114" s="1027"/>
      <c r="DY114" s="1027"/>
      <c r="DZ114" s="1028"/>
    </row>
    <row r="115" spans="1:130" s="233" customFormat="1" ht="26.25" customHeight="1" x14ac:dyDescent="0.15">
      <c r="A115" s="1018"/>
      <c r="B115" s="1019"/>
      <c r="C115" s="987" t="s">
        <v>477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53</v>
      </c>
      <c r="AB115" s="1002"/>
      <c r="AC115" s="1002"/>
      <c r="AD115" s="1002"/>
      <c r="AE115" s="1003"/>
      <c r="AF115" s="1004">
        <v>24</v>
      </c>
      <c r="AG115" s="1002"/>
      <c r="AH115" s="1002"/>
      <c r="AI115" s="1002"/>
      <c r="AJ115" s="1003"/>
      <c r="AK115" s="1004">
        <v>59</v>
      </c>
      <c r="AL115" s="1002"/>
      <c r="AM115" s="1002"/>
      <c r="AN115" s="1002"/>
      <c r="AO115" s="1003"/>
      <c r="AP115" s="1005">
        <v>0</v>
      </c>
      <c r="AQ115" s="1006"/>
      <c r="AR115" s="1006"/>
      <c r="AS115" s="1006"/>
      <c r="AT115" s="1007"/>
      <c r="AU115" s="972"/>
      <c r="AV115" s="973"/>
      <c r="AW115" s="973"/>
      <c r="AX115" s="973"/>
      <c r="AY115" s="973"/>
      <c r="AZ115" s="986" t="s">
        <v>478</v>
      </c>
      <c r="BA115" s="987"/>
      <c r="BB115" s="987"/>
      <c r="BC115" s="987"/>
      <c r="BD115" s="987"/>
      <c r="BE115" s="987"/>
      <c r="BF115" s="987"/>
      <c r="BG115" s="987"/>
      <c r="BH115" s="987"/>
      <c r="BI115" s="987"/>
      <c r="BJ115" s="987"/>
      <c r="BK115" s="987"/>
      <c r="BL115" s="987"/>
      <c r="BM115" s="987"/>
      <c r="BN115" s="987"/>
      <c r="BO115" s="987"/>
      <c r="BP115" s="988"/>
      <c r="BQ115" s="989">
        <v>43063</v>
      </c>
      <c r="BR115" s="990"/>
      <c r="BS115" s="990"/>
      <c r="BT115" s="990"/>
      <c r="BU115" s="990"/>
      <c r="BV115" s="990">
        <v>39478</v>
      </c>
      <c r="BW115" s="990"/>
      <c r="BX115" s="990"/>
      <c r="BY115" s="990"/>
      <c r="BZ115" s="990"/>
      <c r="CA115" s="990">
        <v>35892</v>
      </c>
      <c r="CB115" s="990"/>
      <c r="CC115" s="990"/>
      <c r="CD115" s="990"/>
      <c r="CE115" s="990"/>
      <c r="CF115" s="984">
        <v>0.3</v>
      </c>
      <c r="CG115" s="985"/>
      <c r="CH115" s="985"/>
      <c r="CI115" s="985"/>
      <c r="CJ115" s="985"/>
      <c r="CK115" s="1012"/>
      <c r="CL115" s="1013"/>
      <c r="CM115" s="986" t="s">
        <v>479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455</v>
      </c>
      <c r="DH115" s="1023"/>
      <c r="DI115" s="1023"/>
      <c r="DJ115" s="1023"/>
      <c r="DK115" s="1024"/>
      <c r="DL115" s="1025" t="s">
        <v>459</v>
      </c>
      <c r="DM115" s="1023"/>
      <c r="DN115" s="1023"/>
      <c r="DO115" s="1023"/>
      <c r="DP115" s="1024"/>
      <c r="DQ115" s="1025" t="s">
        <v>463</v>
      </c>
      <c r="DR115" s="1023"/>
      <c r="DS115" s="1023"/>
      <c r="DT115" s="1023"/>
      <c r="DU115" s="1024"/>
      <c r="DV115" s="1026" t="s">
        <v>461</v>
      </c>
      <c r="DW115" s="1027"/>
      <c r="DX115" s="1027"/>
      <c r="DY115" s="1027"/>
      <c r="DZ115" s="1028"/>
    </row>
    <row r="116" spans="1:130" s="233" customFormat="1" ht="26.25" customHeight="1" x14ac:dyDescent="0.15">
      <c r="A116" s="1020"/>
      <c r="B116" s="1021"/>
      <c r="C116" s="1029" t="s">
        <v>480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459</v>
      </c>
      <c r="AB116" s="1023"/>
      <c r="AC116" s="1023"/>
      <c r="AD116" s="1023"/>
      <c r="AE116" s="1024"/>
      <c r="AF116" s="1025" t="s">
        <v>422</v>
      </c>
      <c r="AG116" s="1023"/>
      <c r="AH116" s="1023"/>
      <c r="AI116" s="1023"/>
      <c r="AJ116" s="1024"/>
      <c r="AK116" s="1025" t="s">
        <v>469</v>
      </c>
      <c r="AL116" s="1023"/>
      <c r="AM116" s="1023"/>
      <c r="AN116" s="1023"/>
      <c r="AO116" s="1024"/>
      <c r="AP116" s="1026" t="s">
        <v>481</v>
      </c>
      <c r="AQ116" s="1027"/>
      <c r="AR116" s="1027"/>
      <c r="AS116" s="1027"/>
      <c r="AT116" s="1028"/>
      <c r="AU116" s="972"/>
      <c r="AV116" s="973"/>
      <c r="AW116" s="973"/>
      <c r="AX116" s="973"/>
      <c r="AY116" s="973"/>
      <c r="AZ116" s="1031" t="s">
        <v>482</v>
      </c>
      <c r="BA116" s="1032"/>
      <c r="BB116" s="1032"/>
      <c r="BC116" s="1032"/>
      <c r="BD116" s="1032"/>
      <c r="BE116" s="1032"/>
      <c r="BF116" s="1032"/>
      <c r="BG116" s="1032"/>
      <c r="BH116" s="1032"/>
      <c r="BI116" s="1032"/>
      <c r="BJ116" s="1032"/>
      <c r="BK116" s="1032"/>
      <c r="BL116" s="1032"/>
      <c r="BM116" s="1032"/>
      <c r="BN116" s="1032"/>
      <c r="BO116" s="1032"/>
      <c r="BP116" s="1033"/>
      <c r="BQ116" s="989" t="s">
        <v>457</v>
      </c>
      <c r="BR116" s="990"/>
      <c r="BS116" s="990"/>
      <c r="BT116" s="990"/>
      <c r="BU116" s="990"/>
      <c r="BV116" s="990" t="s">
        <v>463</v>
      </c>
      <c r="BW116" s="990"/>
      <c r="BX116" s="990"/>
      <c r="BY116" s="990"/>
      <c r="BZ116" s="990"/>
      <c r="CA116" s="990" t="s">
        <v>457</v>
      </c>
      <c r="CB116" s="990"/>
      <c r="CC116" s="990"/>
      <c r="CD116" s="990"/>
      <c r="CE116" s="990"/>
      <c r="CF116" s="984" t="s">
        <v>395</v>
      </c>
      <c r="CG116" s="985"/>
      <c r="CH116" s="985"/>
      <c r="CI116" s="985"/>
      <c r="CJ116" s="985"/>
      <c r="CK116" s="1012"/>
      <c r="CL116" s="1013"/>
      <c r="CM116" s="986" t="s">
        <v>483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484</v>
      </c>
      <c r="DH116" s="1023"/>
      <c r="DI116" s="1023"/>
      <c r="DJ116" s="1023"/>
      <c r="DK116" s="1024"/>
      <c r="DL116" s="1025" t="s">
        <v>454</v>
      </c>
      <c r="DM116" s="1023"/>
      <c r="DN116" s="1023"/>
      <c r="DO116" s="1023"/>
      <c r="DP116" s="1024"/>
      <c r="DQ116" s="1025" t="s">
        <v>422</v>
      </c>
      <c r="DR116" s="1023"/>
      <c r="DS116" s="1023"/>
      <c r="DT116" s="1023"/>
      <c r="DU116" s="1024"/>
      <c r="DV116" s="1026" t="s">
        <v>454</v>
      </c>
      <c r="DW116" s="1027"/>
      <c r="DX116" s="1027"/>
      <c r="DY116" s="1027"/>
      <c r="DZ116" s="1028"/>
    </row>
    <row r="117" spans="1:130" s="233"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485</v>
      </c>
      <c r="Z117" s="958"/>
      <c r="AA117" s="1042">
        <v>3703093</v>
      </c>
      <c r="AB117" s="1043"/>
      <c r="AC117" s="1043"/>
      <c r="AD117" s="1043"/>
      <c r="AE117" s="1044"/>
      <c r="AF117" s="1045">
        <v>3571165</v>
      </c>
      <c r="AG117" s="1043"/>
      <c r="AH117" s="1043"/>
      <c r="AI117" s="1043"/>
      <c r="AJ117" s="1044"/>
      <c r="AK117" s="1045">
        <v>3500828</v>
      </c>
      <c r="AL117" s="1043"/>
      <c r="AM117" s="1043"/>
      <c r="AN117" s="1043"/>
      <c r="AO117" s="1044"/>
      <c r="AP117" s="1046"/>
      <c r="AQ117" s="1047"/>
      <c r="AR117" s="1047"/>
      <c r="AS117" s="1047"/>
      <c r="AT117" s="1048"/>
      <c r="AU117" s="972"/>
      <c r="AV117" s="973"/>
      <c r="AW117" s="973"/>
      <c r="AX117" s="973"/>
      <c r="AY117" s="973"/>
      <c r="AZ117" s="1038" t="s">
        <v>486</v>
      </c>
      <c r="BA117" s="1039"/>
      <c r="BB117" s="1039"/>
      <c r="BC117" s="1039"/>
      <c r="BD117" s="1039"/>
      <c r="BE117" s="1039"/>
      <c r="BF117" s="1039"/>
      <c r="BG117" s="1039"/>
      <c r="BH117" s="1039"/>
      <c r="BI117" s="1039"/>
      <c r="BJ117" s="1039"/>
      <c r="BK117" s="1039"/>
      <c r="BL117" s="1039"/>
      <c r="BM117" s="1039"/>
      <c r="BN117" s="1039"/>
      <c r="BO117" s="1039"/>
      <c r="BP117" s="1040"/>
      <c r="BQ117" s="989" t="s">
        <v>463</v>
      </c>
      <c r="BR117" s="990"/>
      <c r="BS117" s="990"/>
      <c r="BT117" s="990"/>
      <c r="BU117" s="990"/>
      <c r="BV117" s="990" t="s">
        <v>463</v>
      </c>
      <c r="BW117" s="990"/>
      <c r="BX117" s="990"/>
      <c r="BY117" s="990"/>
      <c r="BZ117" s="990"/>
      <c r="CA117" s="990" t="s">
        <v>487</v>
      </c>
      <c r="CB117" s="990"/>
      <c r="CC117" s="990"/>
      <c r="CD117" s="990"/>
      <c r="CE117" s="990"/>
      <c r="CF117" s="984" t="s">
        <v>422</v>
      </c>
      <c r="CG117" s="985"/>
      <c r="CH117" s="985"/>
      <c r="CI117" s="985"/>
      <c r="CJ117" s="985"/>
      <c r="CK117" s="1012"/>
      <c r="CL117" s="1013"/>
      <c r="CM117" s="986" t="s">
        <v>488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461</v>
      </c>
      <c r="DH117" s="1023"/>
      <c r="DI117" s="1023"/>
      <c r="DJ117" s="1023"/>
      <c r="DK117" s="1024"/>
      <c r="DL117" s="1025" t="s">
        <v>454</v>
      </c>
      <c r="DM117" s="1023"/>
      <c r="DN117" s="1023"/>
      <c r="DO117" s="1023"/>
      <c r="DP117" s="1024"/>
      <c r="DQ117" s="1025" t="s">
        <v>455</v>
      </c>
      <c r="DR117" s="1023"/>
      <c r="DS117" s="1023"/>
      <c r="DT117" s="1023"/>
      <c r="DU117" s="1024"/>
      <c r="DV117" s="1026" t="s">
        <v>463</v>
      </c>
      <c r="DW117" s="1027"/>
      <c r="DX117" s="1027"/>
      <c r="DY117" s="1027"/>
      <c r="DZ117" s="1028"/>
    </row>
    <row r="118" spans="1:130" s="233" customFormat="1" ht="26.25" customHeight="1" x14ac:dyDescent="0.15">
      <c r="A118" s="976" t="s">
        <v>448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445</v>
      </c>
      <c r="AB118" s="957"/>
      <c r="AC118" s="957"/>
      <c r="AD118" s="957"/>
      <c r="AE118" s="958"/>
      <c r="AF118" s="956" t="s">
        <v>446</v>
      </c>
      <c r="AG118" s="957"/>
      <c r="AH118" s="957"/>
      <c r="AI118" s="957"/>
      <c r="AJ118" s="958"/>
      <c r="AK118" s="956" t="s">
        <v>310</v>
      </c>
      <c r="AL118" s="957"/>
      <c r="AM118" s="957"/>
      <c r="AN118" s="957"/>
      <c r="AO118" s="958"/>
      <c r="AP118" s="1034" t="s">
        <v>447</v>
      </c>
      <c r="AQ118" s="1035"/>
      <c r="AR118" s="1035"/>
      <c r="AS118" s="1035"/>
      <c r="AT118" s="1036"/>
      <c r="AU118" s="972"/>
      <c r="AV118" s="973"/>
      <c r="AW118" s="973"/>
      <c r="AX118" s="973"/>
      <c r="AY118" s="973"/>
      <c r="AZ118" s="1037" t="s">
        <v>489</v>
      </c>
      <c r="BA118" s="1029"/>
      <c r="BB118" s="1029"/>
      <c r="BC118" s="1029"/>
      <c r="BD118" s="1029"/>
      <c r="BE118" s="1029"/>
      <c r="BF118" s="1029"/>
      <c r="BG118" s="1029"/>
      <c r="BH118" s="1029"/>
      <c r="BI118" s="1029"/>
      <c r="BJ118" s="1029"/>
      <c r="BK118" s="1029"/>
      <c r="BL118" s="1029"/>
      <c r="BM118" s="1029"/>
      <c r="BN118" s="1029"/>
      <c r="BO118" s="1029"/>
      <c r="BP118" s="1030"/>
      <c r="BQ118" s="1063" t="s">
        <v>454</v>
      </c>
      <c r="BR118" s="1064"/>
      <c r="BS118" s="1064"/>
      <c r="BT118" s="1064"/>
      <c r="BU118" s="1064"/>
      <c r="BV118" s="1064" t="s">
        <v>422</v>
      </c>
      <c r="BW118" s="1064"/>
      <c r="BX118" s="1064"/>
      <c r="BY118" s="1064"/>
      <c r="BZ118" s="1064"/>
      <c r="CA118" s="1064" t="s">
        <v>454</v>
      </c>
      <c r="CB118" s="1064"/>
      <c r="CC118" s="1064"/>
      <c r="CD118" s="1064"/>
      <c r="CE118" s="1064"/>
      <c r="CF118" s="984" t="s">
        <v>395</v>
      </c>
      <c r="CG118" s="985"/>
      <c r="CH118" s="985"/>
      <c r="CI118" s="985"/>
      <c r="CJ118" s="985"/>
      <c r="CK118" s="1012"/>
      <c r="CL118" s="1013"/>
      <c r="CM118" s="986" t="s">
        <v>490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461</v>
      </c>
      <c r="DH118" s="1023"/>
      <c r="DI118" s="1023"/>
      <c r="DJ118" s="1023"/>
      <c r="DK118" s="1024"/>
      <c r="DL118" s="1025" t="s">
        <v>395</v>
      </c>
      <c r="DM118" s="1023"/>
      <c r="DN118" s="1023"/>
      <c r="DO118" s="1023"/>
      <c r="DP118" s="1024"/>
      <c r="DQ118" s="1025" t="s">
        <v>461</v>
      </c>
      <c r="DR118" s="1023"/>
      <c r="DS118" s="1023"/>
      <c r="DT118" s="1023"/>
      <c r="DU118" s="1024"/>
      <c r="DV118" s="1026" t="s">
        <v>454</v>
      </c>
      <c r="DW118" s="1027"/>
      <c r="DX118" s="1027"/>
      <c r="DY118" s="1027"/>
      <c r="DZ118" s="1028"/>
    </row>
    <row r="119" spans="1:130" s="233" customFormat="1" ht="26.25" customHeight="1" x14ac:dyDescent="0.15">
      <c r="A119" s="1120" t="s">
        <v>451</v>
      </c>
      <c r="B119" s="1011"/>
      <c r="C119" s="993" t="s">
        <v>452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469</v>
      </c>
      <c r="AB119" s="964"/>
      <c r="AC119" s="964"/>
      <c r="AD119" s="964"/>
      <c r="AE119" s="965"/>
      <c r="AF119" s="966" t="s">
        <v>461</v>
      </c>
      <c r="AG119" s="964"/>
      <c r="AH119" s="964"/>
      <c r="AI119" s="964"/>
      <c r="AJ119" s="965"/>
      <c r="AK119" s="966" t="s">
        <v>422</v>
      </c>
      <c r="AL119" s="964"/>
      <c r="AM119" s="964"/>
      <c r="AN119" s="964"/>
      <c r="AO119" s="965"/>
      <c r="AP119" s="967" t="s">
        <v>484</v>
      </c>
      <c r="AQ119" s="968"/>
      <c r="AR119" s="968"/>
      <c r="AS119" s="968"/>
      <c r="AT119" s="969"/>
      <c r="AU119" s="974"/>
      <c r="AV119" s="975"/>
      <c r="AW119" s="975"/>
      <c r="AX119" s="975"/>
      <c r="AY119" s="975"/>
      <c r="AZ119" s="254" t="s">
        <v>189</v>
      </c>
      <c r="BA119" s="254"/>
      <c r="BB119" s="254"/>
      <c r="BC119" s="254"/>
      <c r="BD119" s="254"/>
      <c r="BE119" s="254"/>
      <c r="BF119" s="254"/>
      <c r="BG119" s="254"/>
      <c r="BH119" s="254"/>
      <c r="BI119" s="254"/>
      <c r="BJ119" s="254"/>
      <c r="BK119" s="254"/>
      <c r="BL119" s="254"/>
      <c r="BM119" s="254"/>
      <c r="BN119" s="254"/>
      <c r="BO119" s="1041" t="s">
        <v>491</v>
      </c>
      <c r="BP119" s="1069"/>
      <c r="BQ119" s="1063">
        <v>46211643</v>
      </c>
      <c r="BR119" s="1064"/>
      <c r="BS119" s="1064"/>
      <c r="BT119" s="1064"/>
      <c r="BU119" s="1064"/>
      <c r="BV119" s="1064">
        <v>45216417</v>
      </c>
      <c r="BW119" s="1064"/>
      <c r="BX119" s="1064"/>
      <c r="BY119" s="1064"/>
      <c r="BZ119" s="1064"/>
      <c r="CA119" s="1064">
        <v>44344690</v>
      </c>
      <c r="CB119" s="1064"/>
      <c r="CC119" s="1064"/>
      <c r="CD119" s="1064"/>
      <c r="CE119" s="1064"/>
      <c r="CF119" s="1065"/>
      <c r="CG119" s="1066"/>
      <c r="CH119" s="1066"/>
      <c r="CI119" s="1066"/>
      <c r="CJ119" s="1067"/>
      <c r="CK119" s="1014"/>
      <c r="CL119" s="1015"/>
      <c r="CM119" s="1037" t="s">
        <v>492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461</v>
      </c>
      <c r="DH119" s="1050"/>
      <c r="DI119" s="1050"/>
      <c r="DJ119" s="1050"/>
      <c r="DK119" s="1051"/>
      <c r="DL119" s="1049" t="s">
        <v>395</v>
      </c>
      <c r="DM119" s="1050"/>
      <c r="DN119" s="1050"/>
      <c r="DO119" s="1050"/>
      <c r="DP119" s="1051"/>
      <c r="DQ119" s="1049" t="s">
        <v>422</v>
      </c>
      <c r="DR119" s="1050"/>
      <c r="DS119" s="1050"/>
      <c r="DT119" s="1050"/>
      <c r="DU119" s="1051"/>
      <c r="DV119" s="1052" t="s">
        <v>454</v>
      </c>
      <c r="DW119" s="1053"/>
      <c r="DX119" s="1053"/>
      <c r="DY119" s="1053"/>
      <c r="DZ119" s="1054"/>
    </row>
    <row r="120" spans="1:130" s="233" customFormat="1" ht="26.25" customHeight="1" x14ac:dyDescent="0.15">
      <c r="A120" s="1121"/>
      <c r="B120" s="1013"/>
      <c r="C120" s="986" t="s">
        <v>462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461</v>
      </c>
      <c r="AB120" s="1023"/>
      <c r="AC120" s="1023"/>
      <c r="AD120" s="1023"/>
      <c r="AE120" s="1024"/>
      <c r="AF120" s="1025" t="s">
        <v>422</v>
      </c>
      <c r="AG120" s="1023"/>
      <c r="AH120" s="1023"/>
      <c r="AI120" s="1023"/>
      <c r="AJ120" s="1024"/>
      <c r="AK120" s="1025" t="s">
        <v>395</v>
      </c>
      <c r="AL120" s="1023"/>
      <c r="AM120" s="1023"/>
      <c r="AN120" s="1023"/>
      <c r="AO120" s="1024"/>
      <c r="AP120" s="1026" t="s">
        <v>395</v>
      </c>
      <c r="AQ120" s="1027"/>
      <c r="AR120" s="1027"/>
      <c r="AS120" s="1027"/>
      <c r="AT120" s="1028"/>
      <c r="AU120" s="1055" t="s">
        <v>493</v>
      </c>
      <c r="AV120" s="1056"/>
      <c r="AW120" s="1056"/>
      <c r="AX120" s="1056"/>
      <c r="AY120" s="1057"/>
      <c r="AZ120" s="993" t="s">
        <v>494</v>
      </c>
      <c r="BA120" s="961"/>
      <c r="BB120" s="961"/>
      <c r="BC120" s="961"/>
      <c r="BD120" s="961"/>
      <c r="BE120" s="961"/>
      <c r="BF120" s="961"/>
      <c r="BG120" s="961"/>
      <c r="BH120" s="961"/>
      <c r="BI120" s="961"/>
      <c r="BJ120" s="961"/>
      <c r="BK120" s="961"/>
      <c r="BL120" s="961"/>
      <c r="BM120" s="961"/>
      <c r="BN120" s="961"/>
      <c r="BO120" s="961"/>
      <c r="BP120" s="962"/>
      <c r="BQ120" s="994">
        <v>8856643</v>
      </c>
      <c r="BR120" s="995"/>
      <c r="BS120" s="995"/>
      <c r="BT120" s="995"/>
      <c r="BU120" s="995"/>
      <c r="BV120" s="995">
        <v>8629778</v>
      </c>
      <c r="BW120" s="995"/>
      <c r="BX120" s="995"/>
      <c r="BY120" s="995"/>
      <c r="BZ120" s="995"/>
      <c r="CA120" s="995">
        <v>10032613</v>
      </c>
      <c r="CB120" s="995"/>
      <c r="CC120" s="995"/>
      <c r="CD120" s="995"/>
      <c r="CE120" s="995"/>
      <c r="CF120" s="1008">
        <v>86</v>
      </c>
      <c r="CG120" s="1009"/>
      <c r="CH120" s="1009"/>
      <c r="CI120" s="1009"/>
      <c r="CJ120" s="1009"/>
      <c r="CK120" s="1070" t="s">
        <v>495</v>
      </c>
      <c r="CL120" s="1071"/>
      <c r="CM120" s="1071"/>
      <c r="CN120" s="1071"/>
      <c r="CO120" s="1072"/>
      <c r="CP120" s="1078" t="s">
        <v>496</v>
      </c>
      <c r="CQ120" s="1079"/>
      <c r="CR120" s="1079"/>
      <c r="CS120" s="1079"/>
      <c r="CT120" s="1079"/>
      <c r="CU120" s="1079"/>
      <c r="CV120" s="1079"/>
      <c r="CW120" s="1079"/>
      <c r="CX120" s="1079"/>
      <c r="CY120" s="1079"/>
      <c r="CZ120" s="1079"/>
      <c r="DA120" s="1079"/>
      <c r="DB120" s="1079"/>
      <c r="DC120" s="1079"/>
      <c r="DD120" s="1079"/>
      <c r="DE120" s="1079"/>
      <c r="DF120" s="1080"/>
      <c r="DG120" s="994" t="s">
        <v>454</v>
      </c>
      <c r="DH120" s="995"/>
      <c r="DI120" s="995"/>
      <c r="DJ120" s="995"/>
      <c r="DK120" s="995"/>
      <c r="DL120" s="995">
        <v>10763958</v>
      </c>
      <c r="DM120" s="995"/>
      <c r="DN120" s="995"/>
      <c r="DO120" s="995"/>
      <c r="DP120" s="995"/>
      <c r="DQ120" s="995">
        <v>10370517</v>
      </c>
      <c r="DR120" s="995"/>
      <c r="DS120" s="995"/>
      <c r="DT120" s="995"/>
      <c r="DU120" s="995"/>
      <c r="DV120" s="996">
        <v>88.9</v>
      </c>
      <c r="DW120" s="996"/>
      <c r="DX120" s="996"/>
      <c r="DY120" s="996"/>
      <c r="DZ120" s="997"/>
    </row>
    <row r="121" spans="1:130" s="233" customFormat="1" ht="26.25" customHeight="1" x14ac:dyDescent="0.15">
      <c r="A121" s="1121"/>
      <c r="B121" s="1013"/>
      <c r="C121" s="1038" t="s">
        <v>497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461</v>
      </c>
      <c r="AB121" s="1023"/>
      <c r="AC121" s="1023"/>
      <c r="AD121" s="1023"/>
      <c r="AE121" s="1024"/>
      <c r="AF121" s="1025" t="s">
        <v>454</v>
      </c>
      <c r="AG121" s="1023"/>
      <c r="AH121" s="1023"/>
      <c r="AI121" s="1023"/>
      <c r="AJ121" s="1024"/>
      <c r="AK121" s="1025" t="s">
        <v>469</v>
      </c>
      <c r="AL121" s="1023"/>
      <c r="AM121" s="1023"/>
      <c r="AN121" s="1023"/>
      <c r="AO121" s="1024"/>
      <c r="AP121" s="1026" t="s">
        <v>395</v>
      </c>
      <c r="AQ121" s="1027"/>
      <c r="AR121" s="1027"/>
      <c r="AS121" s="1027"/>
      <c r="AT121" s="1028"/>
      <c r="AU121" s="1058"/>
      <c r="AV121" s="1059"/>
      <c r="AW121" s="1059"/>
      <c r="AX121" s="1059"/>
      <c r="AY121" s="1060"/>
      <c r="AZ121" s="986" t="s">
        <v>498</v>
      </c>
      <c r="BA121" s="987"/>
      <c r="BB121" s="987"/>
      <c r="BC121" s="987"/>
      <c r="BD121" s="987"/>
      <c r="BE121" s="987"/>
      <c r="BF121" s="987"/>
      <c r="BG121" s="987"/>
      <c r="BH121" s="987"/>
      <c r="BI121" s="987"/>
      <c r="BJ121" s="987"/>
      <c r="BK121" s="987"/>
      <c r="BL121" s="987"/>
      <c r="BM121" s="987"/>
      <c r="BN121" s="987"/>
      <c r="BO121" s="987"/>
      <c r="BP121" s="988"/>
      <c r="BQ121" s="989">
        <v>1158115</v>
      </c>
      <c r="BR121" s="990"/>
      <c r="BS121" s="990"/>
      <c r="BT121" s="990"/>
      <c r="BU121" s="990"/>
      <c r="BV121" s="990">
        <v>1162197</v>
      </c>
      <c r="BW121" s="990"/>
      <c r="BX121" s="990"/>
      <c r="BY121" s="990"/>
      <c r="BZ121" s="990"/>
      <c r="CA121" s="990">
        <v>1125071</v>
      </c>
      <c r="CB121" s="990"/>
      <c r="CC121" s="990"/>
      <c r="CD121" s="990"/>
      <c r="CE121" s="990"/>
      <c r="CF121" s="984">
        <v>9.6</v>
      </c>
      <c r="CG121" s="985"/>
      <c r="CH121" s="985"/>
      <c r="CI121" s="985"/>
      <c r="CJ121" s="985"/>
      <c r="CK121" s="1073"/>
      <c r="CL121" s="1074"/>
      <c r="CM121" s="1074"/>
      <c r="CN121" s="1074"/>
      <c r="CO121" s="1075"/>
      <c r="CP121" s="1083" t="s">
        <v>499</v>
      </c>
      <c r="CQ121" s="1084"/>
      <c r="CR121" s="1084"/>
      <c r="CS121" s="1084"/>
      <c r="CT121" s="1084"/>
      <c r="CU121" s="1084"/>
      <c r="CV121" s="1084"/>
      <c r="CW121" s="1084"/>
      <c r="CX121" s="1084"/>
      <c r="CY121" s="1084"/>
      <c r="CZ121" s="1084"/>
      <c r="DA121" s="1084"/>
      <c r="DB121" s="1084"/>
      <c r="DC121" s="1084"/>
      <c r="DD121" s="1084"/>
      <c r="DE121" s="1084"/>
      <c r="DF121" s="1085"/>
      <c r="DG121" s="989">
        <v>4752193</v>
      </c>
      <c r="DH121" s="990"/>
      <c r="DI121" s="990"/>
      <c r="DJ121" s="990"/>
      <c r="DK121" s="990"/>
      <c r="DL121" s="990">
        <v>4661602</v>
      </c>
      <c r="DM121" s="990"/>
      <c r="DN121" s="990"/>
      <c r="DO121" s="990"/>
      <c r="DP121" s="990"/>
      <c r="DQ121" s="990">
        <v>4437797</v>
      </c>
      <c r="DR121" s="990"/>
      <c r="DS121" s="990"/>
      <c r="DT121" s="990"/>
      <c r="DU121" s="990"/>
      <c r="DV121" s="991">
        <v>38</v>
      </c>
      <c r="DW121" s="991"/>
      <c r="DX121" s="991"/>
      <c r="DY121" s="991"/>
      <c r="DZ121" s="992"/>
    </row>
    <row r="122" spans="1:130" s="233" customFormat="1" ht="26.25" customHeight="1" x14ac:dyDescent="0.15">
      <c r="A122" s="1121"/>
      <c r="B122" s="1013"/>
      <c r="C122" s="986" t="s">
        <v>476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500</v>
      </c>
      <c r="AB122" s="1023"/>
      <c r="AC122" s="1023"/>
      <c r="AD122" s="1023"/>
      <c r="AE122" s="1024"/>
      <c r="AF122" s="1025" t="s">
        <v>481</v>
      </c>
      <c r="AG122" s="1023"/>
      <c r="AH122" s="1023"/>
      <c r="AI122" s="1023"/>
      <c r="AJ122" s="1024"/>
      <c r="AK122" s="1025" t="s">
        <v>461</v>
      </c>
      <c r="AL122" s="1023"/>
      <c r="AM122" s="1023"/>
      <c r="AN122" s="1023"/>
      <c r="AO122" s="1024"/>
      <c r="AP122" s="1026" t="s">
        <v>422</v>
      </c>
      <c r="AQ122" s="1027"/>
      <c r="AR122" s="1027"/>
      <c r="AS122" s="1027"/>
      <c r="AT122" s="1028"/>
      <c r="AU122" s="1058"/>
      <c r="AV122" s="1059"/>
      <c r="AW122" s="1059"/>
      <c r="AX122" s="1059"/>
      <c r="AY122" s="1060"/>
      <c r="AZ122" s="1037" t="s">
        <v>501</v>
      </c>
      <c r="BA122" s="1029"/>
      <c r="BB122" s="1029"/>
      <c r="BC122" s="1029"/>
      <c r="BD122" s="1029"/>
      <c r="BE122" s="1029"/>
      <c r="BF122" s="1029"/>
      <c r="BG122" s="1029"/>
      <c r="BH122" s="1029"/>
      <c r="BI122" s="1029"/>
      <c r="BJ122" s="1029"/>
      <c r="BK122" s="1029"/>
      <c r="BL122" s="1029"/>
      <c r="BM122" s="1029"/>
      <c r="BN122" s="1029"/>
      <c r="BO122" s="1029"/>
      <c r="BP122" s="1030"/>
      <c r="BQ122" s="1063">
        <v>27949570</v>
      </c>
      <c r="BR122" s="1064"/>
      <c r="BS122" s="1064"/>
      <c r="BT122" s="1064"/>
      <c r="BU122" s="1064"/>
      <c r="BV122" s="1064">
        <v>27384679</v>
      </c>
      <c r="BW122" s="1064"/>
      <c r="BX122" s="1064"/>
      <c r="BY122" s="1064"/>
      <c r="BZ122" s="1064"/>
      <c r="CA122" s="1064">
        <v>27143342</v>
      </c>
      <c r="CB122" s="1064"/>
      <c r="CC122" s="1064"/>
      <c r="CD122" s="1064"/>
      <c r="CE122" s="1064"/>
      <c r="CF122" s="1081">
        <v>232.6</v>
      </c>
      <c r="CG122" s="1082"/>
      <c r="CH122" s="1082"/>
      <c r="CI122" s="1082"/>
      <c r="CJ122" s="1082"/>
      <c r="CK122" s="1073"/>
      <c r="CL122" s="1074"/>
      <c r="CM122" s="1074"/>
      <c r="CN122" s="1074"/>
      <c r="CO122" s="1075"/>
      <c r="CP122" s="1083" t="s">
        <v>419</v>
      </c>
      <c r="CQ122" s="1084"/>
      <c r="CR122" s="1084"/>
      <c r="CS122" s="1084"/>
      <c r="CT122" s="1084"/>
      <c r="CU122" s="1084"/>
      <c r="CV122" s="1084"/>
      <c r="CW122" s="1084"/>
      <c r="CX122" s="1084"/>
      <c r="CY122" s="1084"/>
      <c r="CZ122" s="1084"/>
      <c r="DA122" s="1084"/>
      <c r="DB122" s="1084"/>
      <c r="DC122" s="1084"/>
      <c r="DD122" s="1084"/>
      <c r="DE122" s="1084"/>
      <c r="DF122" s="1085"/>
      <c r="DG122" s="989">
        <v>1355323</v>
      </c>
      <c r="DH122" s="990"/>
      <c r="DI122" s="990"/>
      <c r="DJ122" s="990"/>
      <c r="DK122" s="990"/>
      <c r="DL122" s="990">
        <v>1199982</v>
      </c>
      <c r="DM122" s="990"/>
      <c r="DN122" s="990"/>
      <c r="DO122" s="990"/>
      <c r="DP122" s="990"/>
      <c r="DQ122" s="990">
        <v>1200356</v>
      </c>
      <c r="DR122" s="990"/>
      <c r="DS122" s="990"/>
      <c r="DT122" s="990"/>
      <c r="DU122" s="990"/>
      <c r="DV122" s="991">
        <v>10.3</v>
      </c>
      <c r="DW122" s="991"/>
      <c r="DX122" s="991"/>
      <c r="DY122" s="991"/>
      <c r="DZ122" s="992"/>
    </row>
    <row r="123" spans="1:130" s="233" customFormat="1" ht="26.25" customHeight="1" x14ac:dyDescent="0.15">
      <c r="A123" s="1121"/>
      <c r="B123" s="1013"/>
      <c r="C123" s="986" t="s">
        <v>483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395</v>
      </c>
      <c r="AB123" s="1023"/>
      <c r="AC123" s="1023"/>
      <c r="AD123" s="1023"/>
      <c r="AE123" s="1024"/>
      <c r="AF123" s="1025" t="s">
        <v>469</v>
      </c>
      <c r="AG123" s="1023"/>
      <c r="AH123" s="1023"/>
      <c r="AI123" s="1023"/>
      <c r="AJ123" s="1024"/>
      <c r="AK123" s="1025" t="s">
        <v>422</v>
      </c>
      <c r="AL123" s="1023"/>
      <c r="AM123" s="1023"/>
      <c r="AN123" s="1023"/>
      <c r="AO123" s="1024"/>
      <c r="AP123" s="1026" t="s">
        <v>484</v>
      </c>
      <c r="AQ123" s="1027"/>
      <c r="AR123" s="1027"/>
      <c r="AS123" s="1027"/>
      <c r="AT123" s="1028"/>
      <c r="AU123" s="1061"/>
      <c r="AV123" s="1062"/>
      <c r="AW123" s="1062"/>
      <c r="AX123" s="1062"/>
      <c r="AY123" s="1062"/>
      <c r="AZ123" s="254" t="s">
        <v>189</v>
      </c>
      <c r="BA123" s="254"/>
      <c r="BB123" s="254"/>
      <c r="BC123" s="254"/>
      <c r="BD123" s="254"/>
      <c r="BE123" s="254"/>
      <c r="BF123" s="254"/>
      <c r="BG123" s="254"/>
      <c r="BH123" s="254"/>
      <c r="BI123" s="254"/>
      <c r="BJ123" s="254"/>
      <c r="BK123" s="254"/>
      <c r="BL123" s="254"/>
      <c r="BM123" s="254"/>
      <c r="BN123" s="254"/>
      <c r="BO123" s="1041" t="s">
        <v>502</v>
      </c>
      <c r="BP123" s="1069"/>
      <c r="BQ123" s="1127">
        <v>37964328</v>
      </c>
      <c r="BR123" s="1128"/>
      <c r="BS123" s="1128"/>
      <c r="BT123" s="1128"/>
      <c r="BU123" s="1128"/>
      <c r="BV123" s="1128">
        <v>37176654</v>
      </c>
      <c r="BW123" s="1128"/>
      <c r="BX123" s="1128"/>
      <c r="BY123" s="1128"/>
      <c r="BZ123" s="1128"/>
      <c r="CA123" s="1128">
        <v>38301026</v>
      </c>
      <c r="CB123" s="1128"/>
      <c r="CC123" s="1128"/>
      <c r="CD123" s="1128"/>
      <c r="CE123" s="1128"/>
      <c r="CF123" s="1065"/>
      <c r="CG123" s="1066"/>
      <c r="CH123" s="1066"/>
      <c r="CI123" s="1066"/>
      <c r="CJ123" s="1067"/>
      <c r="CK123" s="1073"/>
      <c r="CL123" s="1074"/>
      <c r="CM123" s="1074"/>
      <c r="CN123" s="1074"/>
      <c r="CO123" s="1075"/>
      <c r="CP123" s="1083" t="s">
        <v>503</v>
      </c>
      <c r="CQ123" s="1084"/>
      <c r="CR123" s="1084"/>
      <c r="CS123" s="1084"/>
      <c r="CT123" s="1084"/>
      <c r="CU123" s="1084"/>
      <c r="CV123" s="1084"/>
      <c r="CW123" s="1084"/>
      <c r="CX123" s="1084"/>
      <c r="CY123" s="1084"/>
      <c r="CZ123" s="1084"/>
      <c r="DA123" s="1084"/>
      <c r="DB123" s="1084"/>
      <c r="DC123" s="1084"/>
      <c r="DD123" s="1084"/>
      <c r="DE123" s="1084"/>
      <c r="DF123" s="1085"/>
      <c r="DG123" s="1022">
        <v>8735</v>
      </c>
      <c r="DH123" s="1023"/>
      <c r="DI123" s="1023"/>
      <c r="DJ123" s="1023"/>
      <c r="DK123" s="1024"/>
      <c r="DL123" s="1025">
        <v>4462</v>
      </c>
      <c r="DM123" s="1023"/>
      <c r="DN123" s="1023"/>
      <c r="DO123" s="1023"/>
      <c r="DP123" s="1024"/>
      <c r="DQ123" s="1025">
        <v>3178</v>
      </c>
      <c r="DR123" s="1023"/>
      <c r="DS123" s="1023"/>
      <c r="DT123" s="1023"/>
      <c r="DU123" s="1024"/>
      <c r="DV123" s="1026">
        <v>0</v>
      </c>
      <c r="DW123" s="1027"/>
      <c r="DX123" s="1027"/>
      <c r="DY123" s="1027"/>
      <c r="DZ123" s="1028"/>
    </row>
    <row r="124" spans="1:130" s="233" customFormat="1" ht="26.25" customHeight="1" thickBot="1" x14ac:dyDescent="0.2">
      <c r="A124" s="1121"/>
      <c r="B124" s="1013"/>
      <c r="C124" s="986" t="s">
        <v>488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395</v>
      </c>
      <c r="AB124" s="1023"/>
      <c r="AC124" s="1023"/>
      <c r="AD124" s="1023"/>
      <c r="AE124" s="1024"/>
      <c r="AF124" s="1025" t="s">
        <v>481</v>
      </c>
      <c r="AG124" s="1023"/>
      <c r="AH124" s="1023"/>
      <c r="AI124" s="1023"/>
      <c r="AJ124" s="1024"/>
      <c r="AK124" s="1025" t="s">
        <v>459</v>
      </c>
      <c r="AL124" s="1023"/>
      <c r="AM124" s="1023"/>
      <c r="AN124" s="1023"/>
      <c r="AO124" s="1024"/>
      <c r="AP124" s="1026" t="s">
        <v>461</v>
      </c>
      <c r="AQ124" s="1027"/>
      <c r="AR124" s="1027"/>
      <c r="AS124" s="1027"/>
      <c r="AT124" s="1028"/>
      <c r="AU124" s="1123" t="s">
        <v>504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74.2</v>
      </c>
      <c r="BR124" s="1091"/>
      <c r="BS124" s="1091"/>
      <c r="BT124" s="1091"/>
      <c r="BU124" s="1091"/>
      <c r="BV124" s="1091">
        <v>71.5</v>
      </c>
      <c r="BW124" s="1091"/>
      <c r="BX124" s="1091"/>
      <c r="BY124" s="1091"/>
      <c r="BZ124" s="1091"/>
      <c r="CA124" s="1091">
        <v>51.7</v>
      </c>
      <c r="CB124" s="1091"/>
      <c r="CC124" s="1091"/>
      <c r="CD124" s="1091"/>
      <c r="CE124" s="1091"/>
      <c r="CF124" s="1092"/>
      <c r="CG124" s="1093"/>
      <c r="CH124" s="1093"/>
      <c r="CI124" s="1093"/>
      <c r="CJ124" s="1094"/>
      <c r="CK124" s="1076"/>
      <c r="CL124" s="1076"/>
      <c r="CM124" s="1076"/>
      <c r="CN124" s="1076"/>
      <c r="CO124" s="1077"/>
      <c r="CP124" s="1083" t="s">
        <v>505</v>
      </c>
      <c r="CQ124" s="1084"/>
      <c r="CR124" s="1084"/>
      <c r="CS124" s="1084"/>
      <c r="CT124" s="1084"/>
      <c r="CU124" s="1084"/>
      <c r="CV124" s="1084"/>
      <c r="CW124" s="1084"/>
      <c r="CX124" s="1084"/>
      <c r="CY124" s="1084"/>
      <c r="CZ124" s="1084"/>
      <c r="DA124" s="1084"/>
      <c r="DB124" s="1084"/>
      <c r="DC124" s="1084"/>
      <c r="DD124" s="1084"/>
      <c r="DE124" s="1084"/>
      <c r="DF124" s="1085"/>
      <c r="DG124" s="1068">
        <v>11033718</v>
      </c>
      <c r="DH124" s="1050"/>
      <c r="DI124" s="1050"/>
      <c r="DJ124" s="1050"/>
      <c r="DK124" s="1051"/>
      <c r="DL124" s="1049" t="s">
        <v>395</v>
      </c>
      <c r="DM124" s="1050"/>
      <c r="DN124" s="1050"/>
      <c r="DO124" s="1050"/>
      <c r="DP124" s="1051"/>
      <c r="DQ124" s="1049" t="s">
        <v>454</v>
      </c>
      <c r="DR124" s="1050"/>
      <c r="DS124" s="1050"/>
      <c r="DT124" s="1050"/>
      <c r="DU124" s="1051"/>
      <c r="DV124" s="1052" t="s">
        <v>453</v>
      </c>
      <c r="DW124" s="1053"/>
      <c r="DX124" s="1053"/>
      <c r="DY124" s="1053"/>
      <c r="DZ124" s="1054"/>
    </row>
    <row r="125" spans="1:130" s="233" customFormat="1" ht="26.25" customHeight="1" x14ac:dyDescent="0.15">
      <c r="A125" s="1121"/>
      <c r="B125" s="1013"/>
      <c r="C125" s="986" t="s">
        <v>490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459</v>
      </c>
      <c r="AB125" s="1023"/>
      <c r="AC125" s="1023"/>
      <c r="AD125" s="1023"/>
      <c r="AE125" s="1024"/>
      <c r="AF125" s="1025" t="s">
        <v>454</v>
      </c>
      <c r="AG125" s="1023"/>
      <c r="AH125" s="1023"/>
      <c r="AI125" s="1023"/>
      <c r="AJ125" s="1024"/>
      <c r="AK125" s="1025" t="s">
        <v>454</v>
      </c>
      <c r="AL125" s="1023"/>
      <c r="AM125" s="1023"/>
      <c r="AN125" s="1023"/>
      <c r="AO125" s="1024"/>
      <c r="AP125" s="1026" t="s">
        <v>469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506</v>
      </c>
      <c r="CL125" s="1071"/>
      <c r="CM125" s="1071"/>
      <c r="CN125" s="1071"/>
      <c r="CO125" s="1072"/>
      <c r="CP125" s="993" t="s">
        <v>507</v>
      </c>
      <c r="CQ125" s="961"/>
      <c r="CR125" s="961"/>
      <c r="CS125" s="961"/>
      <c r="CT125" s="961"/>
      <c r="CU125" s="961"/>
      <c r="CV125" s="961"/>
      <c r="CW125" s="961"/>
      <c r="CX125" s="961"/>
      <c r="CY125" s="961"/>
      <c r="CZ125" s="961"/>
      <c r="DA125" s="961"/>
      <c r="DB125" s="961"/>
      <c r="DC125" s="961"/>
      <c r="DD125" s="961"/>
      <c r="DE125" s="961"/>
      <c r="DF125" s="962"/>
      <c r="DG125" s="994" t="s">
        <v>454</v>
      </c>
      <c r="DH125" s="995"/>
      <c r="DI125" s="995"/>
      <c r="DJ125" s="995"/>
      <c r="DK125" s="995"/>
      <c r="DL125" s="995" t="s">
        <v>454</v>
      </c>
      <c r="DM125" s="995"/>
      <c r="DN125" s="995"/>
      <c r="DO125" s="995"/>
      <c r="DP125" s="995"/>
      <c r="DQ125" s="995" t="s">
        <v>454</v>
      </c>
      <c r="DR125" s="995"/>
      <c r="DS125" s="995"/>
      <c r="DT125" s="995"/>
      <c r="DU125" s="995"/>
      <c r="DV125" s="996" t="s">
        <v>459</v>
      </c>
      <c r="DW125" s="996"/>
      <c r="DX125" s="996"/>
      <c r="DY125" s="996"/>
      <c r="DZ125" s="997"/>
    </row>
    <row r="126" spans="1:130" s="233" customFormat="1" ht="26.25" customHeight="1" thickBot="1" x14ac:dyDescent="0.2">
      <c r="A126" s="1121"/>
      <c r="B126" s="1013"/>
      <c r="C126" s="986" t="s">
        <v>492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459</v>
      </c>
      <c r="AB126" s="1023"/>
      <c r="AC126" s="1023"/>
      <c r="AD126" s="1023"/>
      <c r="AE126" s="1024"/>
      <c r="AF126" s="1025" t="s">
        <v>459</v>
      </c>
      <c r="AG126" s="1023"/>
      <c r="AH126" s="1023"/>
      <c r="AI126" s="1023"/>
      <c r="AJ126" s="1024"/>
      <c r="AK126" s="1025" t="s">
        <v>454</v>
      </c>
      <c r="AL126" s="1023"/>
      <c r="AM126" s="1023"/>
      <c r="AN126" s="1023"/>
      <c r="AO126" s="1024"/>
      <c r="AP126" s="1026" t="s">
        <v>461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508</v>
      </c>
      <c r="CQ126" s="987"/>
      <c r="CR126" s="987"/>
      <c r="CS126" s="987"/>
      <c r="CT126" s="987"/>
      <c r="CU126" s="987"/>
      <c r="CV126" s="987"/>
      <c r="CW126" s="987"/>
      <c r="CX126" s="987"/>
      <c r="CY126" s="987"/>
      <c r="CZ126" s="987"/>
      <c r="DA126" s="987"/>
      <c r="DB126" s="987"/>
      <c r="DC126" s="987"/>
      <c r="DD126" s="987"/>
      <c r="DE126" s="987"/>
      <c r="DF126" s="988"/>
      <c r="DG126" s="989" t="s">
        <v>454</v>
      </c>
      <c r="DH126" s="990"/>
      <c r="DI126" s="990"/>
      <c r="DJ126" s="990"/>
      <c r="DK126" s="990"/>
      <c r="DL126" s="990" t="s">
        <v>459</v>
      </c>
      <c r="DM126" s="990"/>
      <c r="DN126" s="990"/>
      <c r="DO126" s="990"/>
      <c r="DP126" s="990"/>
      <c r="DQ126" s="990" t="s">
        <v>454</v>
      </c>
      <c r="DR126" s="990"/>
      <c r="DS126" s="990"/>
      <c r="DT126" s="990"/>
      <c r="DU126" s="990"/>
      <c r="DV126" s="991" t="s">
        <v>395</v>
      </c>
      <c r="DW126" s="991"/>
      <c r="DX126" s="991"/>
      <c r="DY126" s="991"/>
      <c r="DZ126" s="992"/>
    </row>
    <row r="127" spans="1:130" s="233" customFormat="1" ht="26.25" customHeight="1" x14ac:dyDescent="0.15">
      <c r="A127" s="1122"/>
      <c r="B127" s="1015"/>
      <c r="C127" s="1037" t="s">
        <v>509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53</v>
      </c>
      <c r="AB127" s="1023"/>
      <c r="AC127" s="1023"/>
      <c r="AD127" s="1023"/>
      <c r="AE127" s="1024"/>
      <c r="AF127" s="1025">
        <v>24</v>
      </c>
      <c r="AG127" s="1023"/>
      <c r="AH127" s="1023"/>
      <c r="AI127" s="1023"/>
      <c r="AJ127" s="1024"/>
      <c r="AK127" s="1025">
        <v>59</v>
      </c>
      <c r="AL127" s="1023"/>
      <c r="AM127" s="1023"/>
      <c r="AN127" s="1023"/>
      <c r="AO127" s="1024"/>
      <c r="AP127" s="1026">
        <v>0</v>
      </c>
      <c r="AQ127" s="1027"/>
      <c r="AR127" s="1027"/>
      <c r="AS127" s="1027"/>
      <c r="AT127" s="1028"/>
      <c r="AU127" s="235"/>
      <c r="AV127" s="235"/>
      <c r="AW127" s="235"/>
      <c r="AX127" s="1095" t="s">
        <v>510</v>
      </c>
      <c r="AY127" s="1096"/>
      <c r="AZ127" s="1096"/>
      <c r="BA127" s="1096"/>
      <c r="BB127" s="1096"/>
      <c r="BC127" s="1096"/>
      <c r="BD127" s="1096"/>
      <c r="BE127" s="1097"/>
      <c r="BF127" s="1098" t="s">
        <v>511</v>
      </c>
      <c r="BG127" s="1096"/>
      <c r="BH127" s="1096"/>
      <c r="BI127" s="1096"/>
      <c r="BJ127" s="1096"/>
      <c r="BK127" s="1096"/>
      <c r="BL127" s="1097"/>
      <c r="BM127" s="1098" t="s">
        <v>512</v>
      </c>
      <c r="BN127" s="1096"/>
      <c r="BO127" s="1096"/>
      <c r="BP127" s="1096"/>
      <c r="BQ127" s="1096"/>
      <c r="BR127" s="1096"/>
      <c r="BS127" s="1097"/>
      <c r="BT127" s="1098" t="s">
        <v>513</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514</v>
      </c>
      <c r="CQ127" s="987"/>
      <c r="CR127" s="987"/>
      <c r="CS127" s="987"/>
      <c r="CT127" s="987"/>
      <c r="CU127" s="987"/>
      <c r="CV127" s="987"/>
      <c r="CW127" s="987"/>
      <c r="CX127" s="987"/>
      <c r="CY127" s="987"/>
      <c r="CZ127" s="987"/>
      <c r="DA127" s="987"/>
      <c r="DB127" s="987"/>
      <c r="DC127" s="987"/>
      <c r="DD127" s="987"/>
      <c r="DE127" s="987"/>
      <c r="DF127" s="988"/>
      <c r="DG127" s="989" t="s">
        <v>461</v>
      </c>
      <c r="DH127" s="990"/>
      <c r="DI127" s="990"/>
      <c r="DJ127" s="990"/>
      <c r="DK127" s="990"/>
      <c r="DL127" s="990" t="s">
        <v>395</v>
      </c>
      <c r="DM127" s="990"/>
      <c r="DN127" s="990"/>
      <c r="DO127" s="990"/>
      <c r="DP127" s="990"/>
      <c r="DQ127" s="990" t="s">
        <v>459</v>
      </c>
      <c r="DR127" s="990"/>
      <c r="DS127" s="990"/>
      <c r="DT127" s="990"/>
      <c r="DU127" s="990"/>
      <c r="DV127" s="991" t="s">
        <v>459</v>
      </c>
      <c r="DW127" s="991"/>
      <c r="DX127" s="991"/>
      <c r="DY127" s="991"/>
      <c r="DZ127" s="992"/>
    </row>
    <row r="128" spans="1:130" s="233" customFormat="1" ht="26.25" customHeight="1" thickBot="1" x14ac:dyDescent="0.2">
      <c r="A128" s="1105" t="s">
        <v>515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516</v>
      </c>
      <c r="X128" s="1107"/>
      <c r="Y128" s="1107"/>
      <c r="Z128" s="1108"/>
      <c r="AA128" s="1109">
        <v>129850</v>
      </c>
      <c r="AB128" s="1110"/>
      <c r="AC128" s="1110"/>
      <c r="AD128" s="1110"/>
      <c r="AE128" s="1111"/>
      <c r="AF128" s="1112">
        <v>129662</v>
      </c>
      <c r="AG128" s="1110"/>
      <c r="AH128" s="1110"/>
      <c r="AI128" s="1110"/>
      <c r="AJ128" s="1111"/>
      <c r="AK128" s="1112">
        <v>126442</v>
      </c>
      <c r="AL128" s="1110"/>
      <c r="AM128" s="1110"/>
      <c r="AN128" s="1110"/>
      <c r="AO128" s="1111"/>
      <c r="AP128" s="1113"/>
      <c r="AQ128" s="1114"/>
      <c r="AR128" s="1114"/>
      <c r="AS128" s="1114"/>
      <c r="AT128" s="1115"/>
      <c r="AU128" s="235"/>
      <c r="AV128" s="235"/>
      <c r="AW128" s="235"/>
      <c r="AX128" s="960" t="s">
        <v>517</v>
      </c>
      <c r="AY128" s="961"/>
      <c r="AZ128" s="961"/>
      <c r="BA128" s="961"/>
      <c r="BB128" s="961"/>
      <c r="BC128" s="961"/>
      <c r="BD128" s="961"/>
      <c r="BE128" s="962"/>
      <c r="BF128" s="1116" t="s">
        <v>461</v>
      </c>
      <c r="BG128" s="1117"/>
      <c r="BH128" s="1117"/>
      <c r="BI128" s="1117"/>
      <c r="BJ128" s="1117"/>
      <c r="BK128" s="1117"/>
      <c r="BL128" s="1118"/>
      <c r="BM128" s="1116">
        <v>12.85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518</v>
      </c>
      <c r="CQ128" s="790"/>
      <c r="CR128" s="790"/>
      <c r="CS128" s="790"/>
      <c r="CT128" s="790"/>
      <c r="CU128" s="790"/>
      <c r="CV128" s="790"/>
      <c r="CW128" s="790"/>
      <c r="CX128" s="790"/>
      <c r="CY128" s="790"/>
      <c r="CZ128" s="790"/>
      <c r="DA128" s="790"/>
      <c r="DB128" s="790"/>
      <c r="DC128" s="790"/>
      <c r="DD128" s="790"/>
      <c r="DE128" s="790"/>
      <c r="DF128" s="1100"/>
      <c r="DG128" s="1101">
        <v>43063</v>
      </c>
      <c r="DH128" s="1102"/>
      <c r="DI128" s="1102"/>
      <c r="DJ128" s="1102"/>
      <c r="DK128" s="1102"/>
      <c r="DL128" s="1102">
        <v>39478</v>
      </c>
      <c r="DM128" s="1102"/>
      <c r="DN128" s="1102"/>
      <c r="DO128" s="1102"/>
      <c r="DP128" s="1102"/>
      <c r="DQ128" s="1102">
        <v>35892</v>
      </c>
      <c r="DR128" s="1102"/>
      <c r="DS128" s="1102"/>
      <c r="DT128" s="1102"/>
      <c r="DU128" s="1102"/>
      <c r="DV128" s="1103">
        <v>0.3</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519</v>
      </c>
      <c r="X129" s="1135"/>
      <c r="Y129" s="1135"/>
      <c r="Z129" s="1136"/>
      <c r="AA129" s="1022">
        <v>13574017</v>
      </c>
      <c r="AB129" s="1023"/>
      <c r="AC129" s="1023"/>
      <c r="AD129" s="1023"/>
      <c r="AE129" s="1024"/>
      <c r="AF129" s="1025">
        <v>13615698</v>
      </c>
      <c r="AG129" s="1023"/>
      <c r="AH129" s="1023"/>
      <c r="AI129" s="1023"/>
      <c r="AJ129" s="1024"/>
      <c r="AK129" s="1025">
        <v>14073742</v>
      </c>
      <c r="AL129" s="1023"/>
      <c r="AM129" s="1023"/>
      <c r="AN129" s="1023"/>
      <c r="AO129" s="1024"/>
      <c r="AP129" s="1137"/>
      <c r="AQ129" s="1138"/>
      <c r="AR129" s="1138"/>
      <c r="AS129" s="1138"/>
      <c r="AT129" s="1139"/>
      <c r="AU129" s="236"/>
      <c r="AV129" s="236"/>
      <c r="AW129" s="236"/>
      <c r="AX129" s="1129" t="s">
        <v>520</v>
      </c>
      <c r="AY129" s="987"/>
      <c r="AZ129" s="987"/>
      <c r="BA129" s="987"/>
      <c r="BB129" s="987"/>
      <c r="BC129" s="987"/>
      <c r="BD129" s="987"/>
      <c r="BE129" s="988"/>
      <c r="BF129" s="1130" t="s">
        <v>469</v>
      </c>
      <c r="BG129" s="1131"/>
      <c r="BH129" s="1131"/>
      <c r="BI129" s="1131"/>
      <c r="BJ129" s="1131"/>
      <c r="BK129" s="1131"/>
      <c r="BL129" s="1132"/>
      <c r="BM129" s="1130">
        <v>17.850000000000001</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521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522</v>
      </c>
      <c r="X130" s="1135"/>
      <c r="Y130" s="1135"/>
      <c r="Z130" s="1136"/>
      <c r="AA130" s="1022">
        <v>2460823</v>
      </c>
      <c r="AB130" s="1023"/>
      <c r="AC130" s="1023"/>
      <c r="AD130" s="1023"/>
      <c r="AE130" s="1024"/>
      <c r="AF130" s="1025">
        <v>2385182</v>
      </c>
      <c r="AG130" s="1023"/>
      <c r="AH130" s="1023"/>
      <c r="AI130" s="1023"/>
      <c r="AJ130" s="1024"/>
      <c r="AK130" s="1025">
        <v>2401859</v>
      </c>
      <c r="AL130" s="1023"/>
      <c r="AM130" s="1023"/>
      <c r="AN130" s="1023"/>
      <c r="AO130" s="1024"/>
      <c r="AP130" s="1137"/>
      <c r="AQ130" s="1138"/>
      <c r="AR130" s="1138"/>
      <c r="AS130" s="1138"/>
      <c r="AT130" s="1139"/>
      <c r="AU130" s="236"/>
      <c r="AV130" s="236"/>
      <c r="AW130" s="236"/>
      <c r="AX130" s="1129" t="s">
        <v>523</v>
      </c>
      <c r="AY130" s="987"/>
      <c r="AZ130" s="987"/>
      <c r="BA130" s="987"/>
      <c r="BB130" s="987"/>
      <c r="BC130" s="987"/>
      <c r="BD130" s="987"/>
      <c r="BE130" s="988"/>
      <c r="BF130" s="1165">
        <v>9.1999999999999993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524</v>
      </c>
      <c r="X131" s="1172"/>
      <c r="Y131" s="1172"/>
      <c r="Z131" s="1173"/>
      <c r="AA131" s="1068">
        <v>11113194</v>
      </c>
      <c r="AB131" s="1050"/>
      <c r="AC131" s="1050"/>
      <c r="AD131" s="1050"/>
      <c r="AE131" s="1051"/>
      <c r="AF131" s="1049">
        <v>11230516</v>
      </c>
      <c r="AG131" s="1050"/>
      <c r="AH131" s="1050"/>
      <c r="AI131" s="1050"/>
      <c r="AJ131" s="1051"/>
      <c r="AK131" s="1049">
        <v>11671883</v>
      </c>
      <c r="AL131" s="1050"/>
      <c r="AM131" s="1050"/>
      <c r="AN131" s="1050"/>
      <c r="AO131" s="1051"/>
      <c r="AP131" s="1174"/>
      <c r="AQ131" s="1175"/>
      <c r="AR131" s="1175"/>
      <c r="AS131" s="1175"/>
      <c r="AT131" s="1176"/>
      <c r="AU131" s="236"/>
      <c r="AV131" s="236"/>
      <c r="AW131" s="236"/>
      <c r="AX131" s="1147" t="s">
        <v>525</v>
      </c>
      <c r="AY131" s="790"/>
      <c r="AZ131" s="790"/>
      <c r="BA131" s="790"/>
      <c r="BB131" s="790"/>
      <c r="BC131" s="790"/>
      <c r="BD131" s="790"/>
      <c r="BE131" s="1100"/>
      <c r="BF131" s="1148">
        <v>51.7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526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527</v>
      </c>
      <c r="W132" s="1158"/>
      <c r="X132" s="1158"/>
      <c r="Y132" s="1158"/>
      <c r="Z132" s="1159"/>
      <c r="AA132" s="1160">
        <v>10.00990354</v>
      </c>
      <c r="AB132" s="1161"/>
      <c r="AC132" s="1161"/>
      <c r="AD132" s="1161"/>
      <c r="AE132" s="1162"/>
      <c r="AF132" s="1163">
        <v>9.4058100269999994</v>
      </c>
      <c r="AG132" s="1161"/>
      <c r="AH132" s="1161"/>
      <c r="AI132" s="1161"/>
      <c r="AJ132" s="1162"/>
      <c r="AK132" s="1163">
        <v>8.3322202599999997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528</v>
      </c>
      <c r="W133" s="1141"/>
      <c r="X133" s="1141"/>
      <c r="Y133" s="1141"/>
      <c r="Z133" s="1142"/>
      <c r="AA133" s="1143">
        <v>10.9</v>
      </c>
      <c r="AB133" s="1144"/>
      <c r="AC133" s="1144"/>
      <c r="AD133" s="1144"/>
      <c r="AE133" s="1145"/>
      <c r="AF133" s="1143">
        <v>10</v>
      </c>
      <c r="AG133" s="1144"/>
      <c r="AH133" s="1144"/>
      <c r="AI133" s="1144"/>
      <c r="AJ133" s="1145"/>
      <c r="AK133" s="1143">
        <v>9.1999999999999993</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xF5LpIlgS4cnyH//nBFAAbygz+7kr4FqhStV1T2jqFY+dnGmHYw+9p+p2ARDHh+CGxLD1VqDK1RYBuF8LN8FQ==" saltValue="WXrJOLCUfnd8k0fA/qEl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nY4ETgARxr6z2an2X4X1mQCS8Rq+nxFf6BnE86mBYoz+eInyr5TL2y86G4HdJLMRPWAhzJkexxXslhAksZD/w==" saltValue="LBNfxbZyzfXjOb0IWML0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5a2dcw3ZRfim9pfa2GlhFPp0J/OYfeKCviTd5CSFaI6OpUKGSCD7u6ZP7E9/CSRwLO7hGlhS/0IqTxjr62JNQ==" saltValue="I1IiTTVoJJ9kyxRw2EAus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530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532</v>
      </c>
      <c r="AP7" s="275"/>
      <c r="AQ7" s="276" t="s">
        <v>533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534</v>
      </c>
      <c r="AQ8" s="282" t="s">
        <v>535</v>
      </c>
      <c r="AR8" s="283" t="s">
        <v>536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537</v>
      </c>
      <c r="AL9" s="1181"/>
      <c r="AM9" s="1181"/>
      <c r="AN9" s="1182"/>
      <c r="AO9" s="284">
        <v>4197405</v>
      </c>
      <c r="AP9" s="284">
        <v>139393</v>
      </c>
      <c r="AQ9" s="285">
        <v>104625</v>
      </c>
      <c r="AR9" s="286">
        <v>33.200000000000003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538</v>
      </c>
      <c r="AL10" s="1181"/>
      <c r="AM10" s="1181"/>
      <c r="AN10" s="1182"/>
      <c r="AO10" s="287">
        <v>32130</v>
      </c>
      <c r="AP10" s="287">
        <v>1067</v>
      </c>
      <c r="AQ10" s="288">
        <v>9752</v>
      </c>
      <c r="AR10" s="289">
        <v>-89.1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539</v>
      </c>
      <c r="AL11" s="1181"/>
      <c r="AM11" s="1181"/>
      <c r="AN11" s="1182"/>
      <c r="AO11" s="287">
        <v>21936</v>
      </c>
      <c r="AP11" s="287">
        <v>728</v>
      </c>
      <c r="AQ11" s="288">
        <v>1608</v>
      </c>
      <c r="AR11" s="289">
        <v>-54.7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540</v>
      </c>
      <c r="AL12" s="1181"/>
      <c r="AM12" s="1181"/>
      <c r="AN12" s="1182"/>
      <c r="AO12" s="287" t="s">
        <v>541</v>
      </c>
      <c r="AP12" s="287" t="s">
        <v>541</v>
      </c>
      <c r="AQ12" s="288">
        <v>4</v>
      </c>
      <c r="AR12" s="289" t="s">
        <v>541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542</v>
      </c>
      <c r="AL13" s="1181"/>
      <c r="AM13" s="1181"/>
      <c r="AN13" s="1182"/>
      <c r="AO13" s="287">
        <v>67571</v>
      </c>
      <c r="AP13" s="287">
        <v>2244</v>
      </c>
      <c r="AQ13" s="288">
        <v>4175</v>
      </c>
      <c r="AR13" s="289">
        <v>-46.3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543</v>
      </c>
      <c r="AL14" s="1181"/>
      <c r="AM14" s="1181"/>
      <c r="AN14" s="1182"/>
      <c r="AO14" s="287">
        <v>252316</v>
      </c>
      <c r="AP14" s="287">
        <v>8379</v>
      </c>
      <c r="AQ14" s="288">
        <v>2340</v>
      </c>
      <c r="AR14" s="289">
        <v>258.10000000000002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544</v>
      </c>
      <c r="AL15" s="1184"/>
      <c r="AM15" s="1184"/>
      <c r="AN15" s="1185"/>
      <c r="AO15" s="287">
        <v>-542809</v>
      </c>
      <c r="AP15" s="287">
        <v>-18026</v>
      </c>
      <c r="AQ15" s="288">
        <v>-8060</v>
      </c>
      <c r="AR15" s="289">
        <v>123.6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189</v>
      </c>
      <c r="AL16" s="1184"/>
      <c r="AM16" s="1184"/>
      <c r="AN16" s="1185"/>
      <c r="AO16" s="287">
        <v>4028549</v>
      </c>
      <c r="AP16" s="287">
        <v>133786</v>
      </c>
      <c r="AQ16" s="288">
        <v>114444</v>
      </c>
      <c r="AR16" s="289">
        <v>16.899999999999999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546</v>
      </c>
      <c r="AP20" s="296" t="s">
        <v>547</v>
      </c>
      <c r="AQ20" s="297" t="s">
        <v>548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549</v>
      </c>
      <c r="AL21" s="1187"/>
      <c r="AM21" s="1187"/>
      <c r="AN21" s="1188"/>
      <c r="AO21" s="300">
        <v>13.48</v>
      </c>
      <c r="AP21" s="301">
        <v>10.6</v>
      </c>
      <c r="AQ21" s="302">
        <v>2.88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550</v>
      </c>
      <c r="AL22" s="1187"/>
      <c r="AM22" s="1187"/>
      <c r="AN22" s="1188"/>
      <c r="AO22" s="305">
        <v>96.9</v>
      </c>
      <c r="AP22" s="306">
        <v>97.5</v>
      </c>
      <c r="AQ22" s="307">
        <v>-0.6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551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552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532</v>
      </c>
      <c r="AP30" s="275"/>
      <c r="AQ30" s="276" t="s">
        <v>533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534</v>
      </c>
      <c r="AQ31" s="282" t="s">
        <v>535</v>
      </c>
      <c r="AR31" s="283" t="s">
        <v>536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554</v>
      </c>
      <c r="AL32" s="1195"/>
      <c r="AM32" s="1195"/>
      <c r="AN32" s="1196"/>
      <c r="AO32" s="315">
        <v>2573951</v>
      </c>
      <c r="AP32" s="315">
        <v>85479</v>
      </c>
      <c r="AQ32" s="316">
        <v>72468</v>
      </c>
      <c r="AR32" s="317">
        <v>18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555</v>
      </c>
      <c r="AL33" s="1195"/>
      <c r="AM33" s="1195"/>
      <c r="AN33" s="1196"/>
      <c r="AO33" s="315" t="s">
        <v>541</v>
      </c>
      <c r="AP33" s="315" t="s">
        <v>541</v>
      </c>
      <c r="AQ33" s="316" t="s">
        <v>541</v>
      </c>
      <c r="AR33" s="317" t="s">
        <v>541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556</v>
      </c>
      <c r="AL34" s="1195"/>
      <c r="AM34" s="1195"/>
      <c r="AN34" s="1196"/>
      <c r="AO34" s="315" t="s">
        <v>541</v>
      </c>
      <c r="AP34" s="315" t="s">
        <v>541</v>
      </c>
      <c r="AQ34" s="316">
        <v>1</v>
      </c>
      <c r="AR34" s="317" t="s">
        <v>541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557</v>
      </c>
      <c r="AL35" s="1195"/>
      <c r="AM35" s="1195"/>
      <c r="AN35" s="1196"/>
      <c r="AO35" s="315">
        <v>926818</v>
      </c>
      <c r="AP35" s="315">
        <v>30779</v>
      </c>
      <c r="AQ35" s="316">
        <v>17710</v>
      </c>
      <c r="AR35" s="317">
        <v>73.8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558</v>
      </c>
      <c r="AL36" s="1195"/>
      <c r="AM36" s="1195"/>
      <c r="AN36" s="1196"/>
      <c r="AO36" s="315" t="s">
        <v>541</v>
      </c>
      <c r="AP36" s="315" t="s">
        <v>541</v>
      </c>
      <c r="AQ36" s="316">
        <v>2475</v>
      </c>
      <c r="AR36" s="317" t="s">
        <v>541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559</v>
      </c>
      <c r="AL37" s="1195"/>
      <c r="AM37" s="1195"/>
      <c r="AN37" s="1196"/>
      <c r="AO37" s="315">
        <v>59</v>
      </c>
      <c r="AP37" s="315">
        <v>2</v>
      </c>
      <c r="AQ37" s="316">
        <v>637</v>
      </c>
      <c r="AR37" s="317">
        <v>-99.7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560</v>
      </c>
      <c r="AL38" s="1198"/>
      <c r="AM38" s="1198"/>
      <c r="AN38" s="1199"/>
      <c r="AO38" s="318" t="s">
        <v>541</v>
      </c>
      <c r="AP38" s="318" t="s">
        <v>541</v>
      </c>
      <c r="AQ38" s="319">
        <v>2</v>
      </c>
      <c r="AR38" s="307" t="s">
        <v>541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561</v>
      </c>
      <c r="AL39" s="1198"/>
      <c r="AM39" s="1198"/>
      <c r="AN39" s="1199"/>
      <c r="AO39" s="315">
        <v>-126442</v>
      </c>
      <c r="AP39" s="315">
        <v>-4199</v>
      </c>
      <c r="AQ39" s="316">
        <v>-3769</v>
      </c>
      <c r="AR39" s="317">
        <v>11.4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562</v>
      </c>
      <c r="AL40" s="1195"/>
      <c r="AM40" s="1195"/>
      <c r="AN40" s="1196"/>
      <c r="AO40" s="315">
        <v>-2401859</v>
      </c>
      <c r="AP40" s="315">
        <v>-79764</v>
      </c>
      <c r="AQ40" s="316">
        <v>-62733</v>
      </c>
      <c r="AR40" s="317">
        <v>27.1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972527</v>
      </c>
      <c r="AP41" s="315">
        <v>32297</v>
      </c>
      <c r="AQ41" s="316">
        <v>26792</v>
      </c>
      <c r="AR41" s="317">
        <v>20.5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564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532</v>
      </c>
      <c r="AN49" s="1191" t="s">
        <v>566</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567</v>
      </c>
      <c r="AO50" s="332" t="s">
        <v>568</v>
      </c>
      <c r="AP50" s="333" t="s">
        <v>569</v>
      </c>
      <c r="AQ50" s="334" t="s">
        <v>570</v>
      </c>
      <c r="AR50" s="335" t="s">
        <v>571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572</v>
      </c>
      <c r="AL51" s="328"/>
      <c r="AM51" s="336">
        <v>7557027</v>
      </c>
      <c r="AN51" s="337">
        <v>230138</v>
      </c>
      <c r="AO51" s="338">
        <v>128.69999999999999</v>
      </c>
      <c r="AP51" s="339">
        <v>88968</v>
      </c>
      <c r="AQ51" s="340">
        <v>6.8</v>
      </c>
      <c r="AR51" s="341">
        <v>121.9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573</v>
      </c>
      <c r="AM52" s="344">
        <v>2667939</v>
      </c>
      <c r="AN52" s="345">
        <v>81248</v>
      </c>
      <c r="AO52" s="346">
        <v>101.2</v>
      </c>
      <c r="AP52" s="347">
        <v>45482</v>
      </c>
      <c r="AQ52" s="348">
        <v>5.5</v>
      </c>
      <c r="AR52" s="349">
        <v>95.7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574</v>
      </c>
      <c r="AL53" s="328"/>
      <c r="AM53" s="336">
        <v>3212079</v>
      </c>
      <c r="AN53" s="337">
        <v>99704</v>
      </c>
      <c r="AO53" s="338">
        <v>-56.7</v>
      </c>
      <c r="AP53" s="339">
        <v>85173</v>
      </c>
      <c r="AQ53" s="340">
        <v>-4.3</v>
      </c>
      <c r="AR53" s="341">
        <v>-52.4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573</v>
      </c>
      <c r="AM54" s="344">
        <v>1976469</v>
      </c>
      <c r="AN54" s="345">
        <v>61351</v>
      </c>
      <c r="AO54" s="346">
        <v>-24.5</v>
      </c>
      <c r="AP54" s="347">
        <v>43913</v>
      </c>
      <c r="AQ54" s="348">
        <v>-3.4</v>
      </c>
      <c r="AR54" s="349">
        <v>-21.1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575</v>
      </c>
      <c r="AL55" s="328"/>
      <c r="AM55" s="336">
        <v>4523408</v>
      </c>
      <c r="AN55" s="337">
        <v>143714</v>
      </c>
      <c r="AO55" s="338">
        <v>44.1</v>
      </c>
      <c r="AP55" s="339">
        <v>94081</v>
      </c>
      <c r="AQ55" s="340">
        <v>10.5</v>
      </c>
      <c r="AR55" s="341">
        <v>33.6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573</v>
      </c>
      <c r="AM56" s="344">
        <v>2932415</v>
      </c>
      <c r="AN56" s="345">
        <v>93166</v>
      </c>
      <c r="AO56" s="346">
        <v>51.9</v>
      </c>
      <c r="AP56" s="347">
        <v>48949</v>
      </c>
      <c r="AQ56" s="348">
        <v>11.5</v>
      </c>
      <c r="AR56" s="349">
        <v>40.4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576</v>
      </c>
      <c r="AL57" s="328"/>
      <c r="AM57" s="336">
        <v>4354199</v>
      </c>
      <c r="AN57" s="337">
        <v>141077</v>
      </c>
      <c r="AO57" s="338">
        <v>-1.8</v>
      </c>
      <c r="AP57" s="339">
        <v>92632</v>
      </c>
      <c r="AQ57" s="340">
        <v>-1.5</v>
      </c>
      <c r="AR57" s="341">
        <v>-0.3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573</v>
      </c>
      <c r="AM58" s="344">
        <v>1669822</v>
      </c>
      <c r="AN58" s="345">
        <v>54103</v>
      </c>
      <c r="AO58" s="346">
        <v>-41.9</v>
      </c>
      <c r="AP58" s="347">
        <v>47978</v>
      </c>
      <c r="AQ58" s="348">
        <v>-2</v>
      </c>
      <c r="AR58" s="349">
        <v>-39.9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577</v>
      </c>
      <c r="AL59" s="328"/>
      <c r="AM59" s="336">
        <v>4644700</v>
      </c>
      <c r="AN59" s="337">
        <v>154247</v>
      </c>
      <c r="AO59" s="338">
        <v>9.3000000000000007</v>
      </c>
      <c r="AP59" s="339">
        <v>96469</v>
      </c>
      <c r="AQ59" s="340">
        <v>4.0999999999999996</v>
      </c>
      <c r="AR59" s="341">
        <v>5.2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573</v>
      </c>
      <c r="AM60" s="344">
        <v>2179130</v>
      </c>
      <c r="AN60" s="345">
        <v>72367</v>
      </c>
      <c r="AO60" s="346">
        <v>33.799999999999997</v>
      </c>
      <c r="AP60" s="347">
        <v>49775</v>
      </c>
      <c r="AQ60" s="348">
        <v>3.7</v>
      </c>
      <c r="AR60" s="349">
        <v>30.1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578</v>
      </c>
      <c r="AL61" s="350"/>
      <c r="AM61" s="351">
        <v>4858283</v>
      </c>
      <c r="AN61" s="352">
        <v>153776</v>
      </c>
      <c r="AO61" s="353">
        <v>24.7</v>
      </c>
      <c r="AP61" s="354">
        <v>91465</v>
      </c>
      <c r="AQ61" s="355">
        <v>3.1</v>
      </c>
      <c r="AR61" s="341">
        <v>21.6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573</v>
      </c>
      <c r="AM62" s="344">
        <v>2285155</v>
      </c>
      <c r="AN62" s="345">
        <v>72447</v>
      </c>
      <c r="AO62" s="346">
        <v>24.1</v>
      </c>
      <c r="AP62" s="347">
        <v>47219</v>
      </c>
      <c r="AQ62" s="348">
        <v>3.1</v>
      </c>
      <c r="AR62" s="349">
        <v>21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2nfWB137TaZ2VsofvZKQq78qcQ1XSdSPTVqaq9o+ttR5UxGXUVMCd4zmXETX+qPlZg5APN1B2imVHDyFYWZe4g==" saltValue="Im/Uj5jW0cgsnj5/ev4H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580</v>
      </c>
    </row>
    <row r="121" spans="125:125" ht="13.5" hidden="1" customHeight="1" x14ac:dyDescent="0.15">
      <c r="DU121" s="262"/>
    </row>
  </sheetData>
  <sheetProtection algorithmName="SHA-512" hashValue="GARX4hl4htTVaqzee1z3oPHc3ujVN/m5u1K/3JxqQp4dY8CglHJqmK11W5BwrwSs1S77m6vZyKdnrELtMJByDA==" saltValue="JISyEvTE08cK8GzBBXo0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581</v>
      </c>
    </row>
  </sheetData>
  <sheetProtection algorithmName="SHA-512" hashValue="9E+YPdt2yF1nCR7NbfjKXnXcbz91dvzvLhcjOgJNzCk9B+K/GfUxdPSJL/f47KNdD3U1NhDqUjx1eRK7Uzeqpw==" saltValue="O56eqWdE4GW5OQn1poSW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203" t="s">
        <v>3</v>
      </c>
      <c r="D47" s="1203"/>
      <c r="E47" s="1204"/>
      <c r="F47" s="11">
        <v>46.89</v>
      </c>
      <c r="G47" s="12">
        <v>43.41</v>
      </c>
      <c r="H47" s="12">
        <v>39.130000000000003</v>
      </c>
      <c r="I47" s="12">
        <v>36.54</v>
      </c>
      <c r="J47" s="13">
        <v>43.38</v>
      </c>
    </row>
    <row r="48" spans="2:10" ht="57.75" customHeight="1" x14ac:dyDescent="0.15">
      <c r="B48" s="14"/>
      <c r="C48" s="1205" t="s">
        <v>4</v>
      </c>
      <c r="D48" s="1205"/>
      <c r="E48" s="1206"/>
      <c r="F48" s="15">
        <v>3.61</v>
      </c>
      <c r="G48" s="16">
        <v>2.89</v>
      </c>
      <c r="H48" s="16">
        <v>4.05</v>
      </c>
      <c r="I48" s="16">
        <v>5.24</v>
      </c>
      <c r="J48" s="17">
        <v>5.23</v>
      </c>
    </row>
    <row r="49" spans="2:10" ht="57.75" customHeight="1" thickBot="1" x14ac:dyDescent="0.2">
      <c r="B49" s="18"/>
      <c r="C49" s="1207" t="s">
        <v>5</v>
      </c>
      <c r="D49" s="1207"/>
      <c r="E49" s="1208"/>
      <c r="F49" s="19" t="s">
        <v>587</v>
      </c>
      <c r="G49" s="20" t="s">
        <v>588</v>
      </c>
      <c r="H49" s="20" t="s">
        <v>589</v>
      </c>
      <c r="I49" s="20" t="s">
        <v>590</v>
      </c>
      <c r="J49" s="21">
        <v>8.25</v>
      </c>
    </row>
    <row r="50" spans="2:10" x14ac:dyDescent="0.15"/>
  </sheetData>
  <sheetProtection algorithmName="SHA-512" hashValue="+dJ5aE1fMTe4o8UBdqo8W731qQtCSPfqRlDeDfv+t0M5cGCAZ907FTM9BRbEAe5Ey4U4j9ZacFbXGKSSLIDBrg==" saltValue="m5qnaKi21FE0NMvX/t/U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cp:lastPrinted>2023-09-13T02:23:24Z</cp:lastPrinted>
  <dcterms:created xsi:type="dcterms:W3CDTF">2023-03-17T05:04:49Z</dcterms:created>
  <dcterms:modified xsi:type="dcterms:W3CDTF">2023-10-02T02:22:59Z</dcterms:modified>
</cp:coreProperties>
</file>